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90" windowHeight="6570" activeTab="0"/>
  </bookViews>
  <sheets>
    <sheet name="TRUST FORM" sheetId="1" r:id="rId1"/>
    <sheet name="Trustee List" sheetId="2" r:id="rId2"/>
    <sheet name="Tax Com A.Y.06-07" sheetId="3" r:id="rId3"/>
    <sheet name="SCHEDULE IX &amp; VIII-06" sheetId="4" r:id="rId4"/>
  </sheets>
  <definedNames>
    <definedName name="_xlnm.Print_Area" localSheetId="3">'SCHEDULE IX &amp; VIII-06'!$B$4:$G$48</definedName>
    <definedName name="_xlnm.Print_Area" localSheetId="2">'Tax Com A.Y.06-07'!$B$4:$F$30</definedName>
    <definedName name="_xlnm.Print_Area" localSheetId="0">'TRUST FORM'!$B$3:$D$61</definedName>
    <definedName name="_xlnm.Print_Area" localSheetId="1">'Trustee List'!$C$1:$E$58</definedName>
  </definedNames>
  <calcPr fullCalcOnLoad="1"/>
</workbook>
</file>

<file path=xl/sharedStrings.xml><?xml version="1.0" encoding="utf-8"?>
<sst xmlns="http://schemas.openxmlformats.org/spreadsheetml/2006/main" count="371" uniqueCount="281">
  <si>
    <t>EXPENDITURE</t>
  </si>
  <si>
    <t xml:space="preserve">      Rates,Taxes,Cesses</t>
  </si>
  <si>
    <t xml:space="preserve">      Repairs and maintenance</t>
  </si>
  <si>
    <t xml:space="preserve">      Salaries</t>
  </si>
  <si>
    <t xml:space="preserve">      Insurance</t>
  </si>
  <si>
    <t>To  Remuneration to Trustees</t>
  </si>
  <si>
    <t xml:space="preserve">To  Remuneration </t>
  </si>
  <si>
    <t>To  Legal Expenses</t>
  </si>
  <si>
    <t>To  Contribution and Fees</t>
  </si>
  <si>
    <t>To  Miscellaneous Expenses</t>
  </si>
  <si>
    <t>To  Depreciation</t>
  </si>
  <si>
    <t xml:space="preserve">    a. Religious</t>
  </si>
  <si>
    <t xml:space="preserve">    b. Educational</t>
  </si>
  <si>
    <t xml:space="preserve">    c. Medical Relief</t>
  </si>
  <si>
    <t xml:space="preserve">    d. Relief of poverty</t>
  </si>
  <si>
    <t xml:space="preserve">    e. Other Charitable objects</t>
  </si>
  <si>
    <t>INCOME</t>
  </si>
  <si>
    <t xml:space="preserve">               (realised)</t>
  </si>
  <si>
    <t>By  Dividend</t>
  </si>
  <si>
    <t>By  Donations in cash or kind</t>
  </si>
  <si>
    <t>By  Grants</t>
  </si>
  <si>
    <t>By  Income from other sources</t>
  </si>
  <si>
    <t>By  Transfer from Reserve</t>
  </si>
  <si>
    <t xml:space="preserve">      SCHEDULE VIII</t>
  </si>
  <si>
    <t xml:space="preserve">   [ Vide Rule 17 (1) ]</t>
  </si>
  <si>
    <t>FUNDS &amp; LIABILITIES</t>
  </si>
  <si>
    <t xml:space="preserve">   Depreciation Fund</t>
  </si>
  <si>
    <t xml:space="preserve">   Sinking Fund</t>
  </si>
  <si>
    <t xml:space="preserve">   Reserve Fund</t>
  </si>
  <si>
    <t>Loans (Secured or Unsecured) :-</t>
  </si>
  <si>
    <t xml:space="preserve">   From Trustees</t>
  </si>
  <si>
    <t xml:space="preserve">   From Other</t>
  </si>
  <si>
    <t>Liabilities  :-</t>
  </si>
  <si>
    <t xml:space="preserve">   For Expenses</t>
  </si>
  <si>
    <t xml:space="preserve">   For Advances</t>
  </si>
  <si>
    <t>Bal.  as per last Balance Sheet</t>
  </si>
  <si>
    <t>PROPERTY AND ASSETS</t>
  </si>
  <si>
    <t>Immovable Properties:- (at cost)</t>
  </si>
  <si>
    <t xml:space="preserve">   Additional during he year</t>
  </si>
  <si>
    <t xml:space="preserve">   Less : sale during the year</t>
  </si>
  <si>
    <t xml:space="preserve">             Depreciation up to date</t>
  </si>
  <si>
    <t>Invesments :-</t>
  </si>
  <si>
    <t>Furniture &amp; Fixtures :-</t>
  </si>
  <si>
    <t xml:space="preserve">   Rent</t>
  </si>
  <si>
    <t xml:space="preserve">   Interest</t>
  </si>
  <si>
    <t xml:space="preserve">   Other Income</t>
  </si>
  <si>
    <t>Income and Expenditure Account :-</t>
  </si>
  <si>
    <t>Cash and Bank Balances  :-</t>
  </si>
  <si>
    <t>Less  :  Appropriation , if any</t>
  </si>
  <si>
    <t>AMOUNT</t>
  </si>
  <si>
    <t>TOTAL</t>
  </si>
  <si>
    <t>The Bombay Public Trusts Act, 1950.</t>
  </si>
  <si>
    <t xml:space="preserve"> [ Vide Rule 17 (1) ]</t>
  </si>
  <si>
    <t>To  Expenditure in respect of properties :-</t>
  </si>
  <si>
    <t>As per our report of even date</t>
  </si>
  <si>
    <t xml:space="preserve">             +Strike off whichever is not applicable</t>
  </si>
  <si>
    <t>_________________________</t>
  </si>
  <si>
    <t xml:space="preserve">       Chartered Accountants </t>
  </si>
  <si>
    <t xml:space="preserve">       Auditors </t>
  </si>
  <si>
    <t xml:space="preserve">           Dated at________________</t>
  </si>
  <si>
    <t xml:space="preserve">   Balance as per last Balance Sheet</t>
  </si>
  <si>
    <t>Other Earmarked Funds  :-</t>
  </si>
  <si>
    <t xml:space="preserve">   (Created under the provision of the trust </t>
  </si>
  <si>
    <t xml:space="preserve">   deed or scheme  or out of the Income)</t>
  </si>
  <si>
    <t xml:space="preserve">   For Rent and Other Deposits</t>
  </si>
  <si>
    <t xml:space="preserve">   For Sundry Credit Balance</t>
  </si>
  <si>
    <t xml:space="preserve"> </t>
  </si>
  <si>
    <t>Total</t>
  </si>
  <si>
    <t>Income Outstanding :-</t>
  </si>
  <si>
    <t>As per our report for even date</t>
  </si>
  <si>
    <t>________________________</t>
  </si>
  <si>
    <t xml:space="preserve">        Chartered Accountants </t>
  </si>
  <si>
    <t xml:space="preserve">   Auditors</t>
  </si>
  <si>
    <t xml:space="preserve">             _____________</t>
  </si>
  <si>
    <t>Trustee</t>
  </si>
  <si>
    <t xml:space="preserve">                                                 THE BOMBAY PUBLIC TRUST ACT, 1950.</t>
  </si>
  <si>
    <t xml:space="preserve">                           REPORT  OF  AN  AUDITOR  RELATING  TO  ACCOUNTS</t>
  </si>
  <si>
    <t xml:space="preserve">                                                                    SCHEDULE IXC.</t>
  </si>
  <si>
    <t xml:space="preserve">                           AUDITED UNDER SUB-SECTION (2)OF SECTION 33 &amp; 34</t>
  </si>
  <si>
    <t xml:space="preserve">                                                                    (VIDE RULE 32)</t>
  </si>
  <si>
    <t xml:space="preserve">                           AND  RULE  19  OF THE BOMBAY PUBLIC TRUSTS ACT.</t>
  </si>
  <si>
    <t>RS.     P.</t>
  </si>
  <si>
    <t>a.Whether  accounts  are  maintained  regularly  and  in     accordance</t>
  </si>
  <si>
    <t xml:space="preserve">  with the provisions of the Act and the rules :</t>
  </si>
  <si>
    <t xml:space="preserve">   </t>
  </si>
  <si>
    <t xml:space="preserve">I. INCOME AS SHOWN IN THE INCOME AND EXPENDITURE </t>
  </si>
  <si>
    <t xml:space="preserve">   ACCOUNT (SCHEDULE IX)</t>
  </si>
  <si>
    <t xml:space="preserve">  shown in the accounts :</t>
  </si>
  <si>
    <t xml:space="preserve">II.ITEMS NOT CHARGEABLE TO CONTRIBUTION UNDER </t>
  </si>
  <si>
    <t xml:space="preserve">c.Whether  the  cash  balance  and  vouchers  in  the  custody  of   the </t>
  </si>
  <si>
    <t xml:space="preserve">   SECTION 58 AND RULE 32.</t>
  </si>
  <si>
    <t xml:space="preserve">  manager or trustee on the date of audit were in agreement with the</t>
  </si>
  <si>
    <t xml:space="preserve">  accounts :</t>
  </si>
  <si>
    <t>d.Whether  all  books, deeds, accounts, vouchers  or  other documents</t>
  </si>
  <si>
    <t xml:space="preserve"> (iii) Interest on sinking or Depreciation Fund</t>
  </si>
  <si>
    <t xml:space="preserve">  or records required by the auditor were produced before him ;</t>
  </si>
  <si>
    <t xml:space="preserve"> (iv) Amount spent for the purpose of secular Education.</t>
  </si>
  <si>
    <t>e.whether a register of movable and immovable properties is properly</t>
  </si>
  <si>
    <t xml:space="preserve">  (v) Amount Spent for the purpose of medical relief.</t>
  </si>
  <si>
    <t xml:space="preserve">  maintained, the changes therein are communicated from time to</t>
  </si>
  <si>
    <t xml:space="preserve">  time to the regional office,and the defects and inaccuracies mentioned</t>
  </si>
  <si>
    <t xml:space="preserve">  in the provious audit report have  been duly complied with :</t>
  </si>
  <si>
    <t xml:space="preserve">(vii) Expenditure  incurred  from  donations  for  relief of distress  </t>
  </si>
  <si>
    <t>f.whether the manager or trustee or any other person required by the</t>
  </si>
  <si>
    <t xml:space="preserve">     caused  by  scarcity, drought, flood , fire  or  other    natural </t>
  </si>
  <si>
    <t xml:space="preserve">  auditor to appear before him did so and furnished the necessary</t>
  </si>
  <si>
    <t xml:space="preserve">     calamity</t>
  </si>
  <si>
    <t xml:space="preserve">  information required by him ;</t>
  </si>
  <si>
    <t>g.Whether any property or funds of the trust were applied for any object</t>
  </si>
  <si>
    <t xml:space="preserve">      agricultural purpose :-</t>
  </si>
  <si>
    <t xml:space="preserve">   or purpose other than the object or purpose or the trust</t>
  </si>
  <si>
    <t xml:space="preserve">       a. Land Revenue and Local Fund Cess</t>
  </si>
  <si>
    <t>h.The amounts of outstanding for more than one year and the amounts</t>
  </si>
  <si>
    <t xml:space="preserve">       b. Rent Payable to superior landlord</t>
  </si>
  <si>
    <t xml:space="preserve">  written off if any ;</t>
  </si>
  <si>
    <t xml:space="preserve">       c. Cost of production,if lands are cultivated</t>
  </si>
  <si>
    <t>i.Whether tenders were invited for repairs or construction involving</t>
  </si>
  <si>
    <t xml:space="preserve">           by trust.</t>
  </si>
  <si>
    <t xml:space="preserve">  expenditure exceeding Rs.5000/-</t>
  </si>
  <si>
    <t xml:space="preserve"> (ix) Deduction out of income from lands used for</t>
  </si>
  <si>
    <t>j.whether any money of the public trust has been invested contrary</t>
  </si>
  <si>
    <t xml:space="preserve">       non-agricultural purpose :-</t>
  </si>
  <si>
    <t xml:space="preserve">  to the provisions of Section 35 ;</t>
  </si>
  <si>
    <t xml:space="preserve">       a. Assessment, Cesses and other Government or</t>
  </si>
  <si>
    <t>k.Alienations, if any, of the immovable property contrary to the</t>
  </si>
  <si>
    <t xml:space="preserve">          Municipal taxes.</t>
  </si>
  <si>
    <t xml:space="preserve">  provisions of Section 36 which have come to the notice of the auditors</t>
  </si>
  <si>
    <t xml:space="preserve">       b. Ground rent payable to the superior land-lord</t>
  </si>
  <si>
    <t xml:space="preserve">l.All cases of irregular,illegal or improper expenditure, or failure or </t>
  </si>
  <si>
    <t xml:space="preserve">       c. Insurance premia</t>
  </si>
  <si>
    <t xml:space="preserve">  ommission to recover monies or other property belonging to the public</t>
  </si>
  <si>
    <t xml:space="preserve">       d. Repairs at 10 per cent of gross rent of building.</t>
  </si>
  <si>
    <t xml:space="preserve">  trust or of loss or waste of money or other property thereof, and </t>
  </si>
  <si>
    <t xml:space="preserve">       e. Cost of collection at 4 per cent  of  gross  rent  builiding </t>
  </si>
  <si>
    <t xml:space="preserve">  whether such expenditure,failure  omission,loss or waste was caused</t>
  </si>
  <si>
    <t xml:space="preserve">           let out</t>
  </si>
  <si>
    <t xml:space="preserve">  in consequence of breach of  trust or misapplication or any other </t>
  </si>
  <si>
    <t xml:space="preserve">   (x) Cost of collection  of  income  or  receipts  from securities,. </t>
  </si>
  <si>
    <t xml:space="preserve">  misconduct on the part  of the trustees or any other person while in </t>
  </si>
  <si>
    <t xml:space="preserve">         stocks, etc  at 1 per cent of such income</t>
  </si>
  <si>
    <t xml:space="preserve">  in the management of the trust</t>
  </si>
  <si>
    <t xml:space="preserve">  (xi) Deductions  on  account  of  repairs in respect of buildings </t>
  </si>
  <si>
    <t>m.Whether the budget has been filed in the form provided by rule 16A ;</t>
  </si>
  <si>
    <t xml:space="preserve">        not rented and yielding no income at 10 percent of the </t>
  </si>
  <si>
    <t>n.Whether the maximum and minimum number of the trustees in maint.</t>
  </si>
  <si>
    <t xml:space="preserve">        estimated gross annual rent.</t>
  </si>
  <si>
    <t xml:space="preserve">o.Whether the meetings are held regularly as provided in such </t>
  </si>
  <si>
    <t xml:space="preserve">  instrument</t>
  </si>
  <si>
    <t>Gross Annual Income chargeable to contribution Rs.</t>
  </si>
  <si>
    <t>p.Whether the minute books of the proceedings of the meeting is</t>
  </si>
  <si>
    <t xml:space="preserve">   maintained.</t>
  </si>
  <si>
    <t xml:space="preserve">   Certified that while claiming deduction admissible under the above Schedule, the Trust has</t>
  </si>
  <si>
    <t xml:space="preserve">q.Whether any of the trustees has any interest in the investment of </t>
  </si>
  <si>
    <t xml:space="preserve"> not claimed any amount twice, either wholly or partly, against any of the items mentioned</t>
  </si>
  <si>
    <t xml:space="preserve">   the trust :</t>
  </si>
  <si>
    <t xml:space="preserve"> in the schedule which have the effect of double deduction.</t>
  </si>
  <si>
    <t>r.whether any of the Trustees is a debtor or creditor of the trust</t>
  </si>
  <si>
    <t>s.Whether the irregularities pointed out by the auditors in the accounts</t>
  </si>
  <si>
    <t xml:space="preserve">   of the previous year have been duly complied with by the trustees </t>
  </si>
  <si>
    <t>Trust Address :</t>
  </si>
  <si>
    <t xml:space="preserve">   during the period of audit :</t>
  </si>
  <si>
    <t>t.Any special matter which the auditor may think fit or necessary</t>
  </si>
  <si>
    <t xml:space="preserve">  to bring to the notice of the Deputy or Assistant Charity Commissioer.</t>
  </si>
  <si>
    <t xml:space="preserve">                        Date :</t>
  </si>
  <si>
    <t>-NO-</t>
  </si>
  <si>
    <t>Chartered Accountants</t>
  </si>
  <si>
    <t>Auditor</t>
  </si>
  <si>
    <t xml:space="preserve">  Trustee</t>
  </si>
  <si>
    <t xml:space="preserve">      Depreciation </t>
  </si>
  <si>
    <t>-YES-</t>
  </si>
  <si>
    <t xml:space="preserve">                                                                      ___________________</t>
  </si>
  <si>
    <t>To  Expenditure on object of the Trust :-</t>
  </si>
  <si>
    <t>Add   :  Surplus</t>
  </si>
  <si>
    <t>Less  : Deficit (As per I &amp; E A/c)</t>
  </si>
  <si>
    <t>_____________________</t>
  </si>
  <si>
    <t xml:space="preserve">     </t>
  </si>
  <si>
    <t>To  Amount transferred to Reserve or specific funds.</t>
  </si>
  <si>
    <t>To  Establieshment Expenses</t>
  </si>
  <si>
    <t xml:space="preserve">    In Fixed Deposit Account with </t>
  </si>
  <si>
    <t>b) with the trustee</t>
  </si>
  <si>
    <t>c) with the Manager</t>
  </si>
  <si>
    <t>To  Rent</t>
  </si>
  <si>
    <t>b.Whether  receipts  and  disbursements  are  properly  and   correctly</t>
  </si>
  <si>
    <t xml:space="preserve">  </t>
  </si>
  <si>
    <t xml:space="preserve">      Other Expenses </t>
  </si>
  <si>
    <t xml:space="preserve">       Service Charges</t>
  </si>
  <si>
    <t xml:space="preserve">   Add : During the year</t>
  </si>
  <si>
    <t>Provision :-</t>
  </si>
  <si>
    <t>-NIL-</t>
  </si>
  <si>
    <t>-N.A.-</t>
  </si>
  <si>
    <t xml:space="preserve"> + Income Outstanding :            The above Balance Sheet to the best of </t>
  </si>
  <si>
    <t xml:space="preserve"> (if accounts are kept on            my/our contains a true account of the </t>
  </si>
  <si>
    <t xml:space="preserve"> cash basis)                               funds &amp; Liabilities &amp; of the property</t>
  </si>
  <si>
    <t xml:space="preserve"> Rent                          :             &amp; assets of the Trust</t>
  </si>
  <si>
    <t xml:space="preserve"> Interest                      :</t>
  </si>
  <si>
    <t xml:space="preserve"> Other Income                :           Date at _________</t>
  </si>
  <si>
    <t xml:space="preserve">_____________________   </t>
  </si>
  <si>
    <t xml:space="preserve">   Any other Fund (cancer research center)</t>
  </si>
  <si>
    <t>YES</t>
  </si>
  <si>
    <t>N.A.</t>
  </si>
  <si>
    <t>NIL</t>
  </si>
  <si>
    <t>HDFC</t>
  </si>
  <si>
    <t>UTI</t>
  </si>
  <si>
    <t xml:space="preserve">       </t>
  </si>
  <si>
    <t xml:space="preserve">SR. NO. </t>
  </si>
  <si>
    <t xml:space="preserve">NAME </t>
  </si>
  <si>
    <t>ADDRESS</t>
  </si>
  <si>
    <t>SHRI. KISAN GOCULDAS MEHTA</t>
  </si>
  <si>
    <t>:</t>
  </si>
  <si>
    <t>STATUS</t>
  </si>
  <si>
    <t>PAN NO.</t>
  </si>
  <si>
    <t>ASSESSMENT YEAR</t>
  </si>
  <si>
    <t xml:space="preserve">                                       COMPUTATION OF INCOME </t>
  </si>
  <si>
    <t>Less : Gross Expenditure</t>
  </si>
  <si>
    <t>TAX PAYABLE</t>
  </si>
  <si>
    <t xml:space="preserve">Public Charitable Trust  (08) </t>
  </si>
  <si>
    <t>ASSESSING OFFICER</t>
  </si>
  <si>
    <t>WARD/CIRCLE</t>
  </si>
  <si>
    <t>Gross Receipts</t>
  </si>
  <si>
    <t>TAXABLE INCOME</t>
  </si>
  <si>
    <t xml:space="preserve">  SCHEDULE - IX</t>
  </si>
  <si>
    <t>a) In Current Account with Laxmi vilas bank</t>
  </si>
  <si>
    <t xml:space="preserve">LIFE FOUNDATION </t>
  </si>
  <si>
    <t>Trust Funds or Corpus  :-</t>
  </si>
  <si>
    <t>Name of the Public Trust  : LIFE   FOUNDATION                                                                         Registration No. E - 11769 (BOM)</t>
  </si>
  <si>
    <t xml:space="preserve">`RAJIV' 620, 4TH FLOOR, </t>
  </si>
  <si>
    <t xml:space="preserve">JAME JAMSHED ROAD, , </t>
  </si>
  <si>
    <t>PARSI COLONY , MUMBAI :- 400 014</t>
  </si>
  <si>
    <t>LIST OF THE TRUSTEES</t>
  </si>
  <si>
    <t xml:space="preserve">DR.MRS.LATA NARESH MEHTA </t>
  </si>
  <si>
    <t>MR.PRAVINCHANDRA SHANTILAL SHAH</t>
  </si>
  <si>
    <t xml:space="preserve">MR.SATISH NAIR </t>
  </si>
  <si>
    <t xml:space="preserve">MR.BHAL THAKORDAS MALJI </t>
  </si>
  <si>
    <t xml:space="preserve">DR.VINOD TRIBHOVANDAS PARMAR </t>
  </si>
  <si>
    <t xml:space="preserve">MR.KISHOR UTTAMRAM JOSHI </t>
  </si>
  <si>
    <t>By Surplus carried over to Balance Sheet</t>
  </si>
  <si>
    <t xml:space="preserve">       animals.</t>
  </si>
  <si>
    <t>Less : Income claimed exempt u/s.11(2)</t>
  </si>
  <si>
    <t>AAATL 2114 Q</t>
  </si>
  <si>
    <t xml:space="preserve">   Less : Sales during the year</t>
  </si>
  <si>
    <t xml:space="preserve">             Depreciation for the year</t>
  </si>
  <si>
    <t xml:space="preserve">   Additions during the year</t>
  </si>
  <si>
    <t>-NA-</t>
  </si>
  <si>
    <t xml:space="preserve">(viii) Deductions out of income from lands used for </t>
  </si>
  <si>
    <t>Less : 15% Accumulation</t>
  </si>
  <si>
    <t>11(1)</t>
  </si>
  <si>
    <t>Balance Sheet as at 31.03.2006</t>
  </si>
  <si>
    <t xml:space="preserve">The Laxmi Vilas Co-op Bank </t>
  </si>
  <si>
    <t xml:space="preserve">Add:- Fixed Deposit </t>
  </si>
  <si>
    <t xml:space="preserve">By  Interest  </t>
  </si>
  <si>
    <t>On Investment in H.D.F.C</t>
  </si>
  <si>
    <t>OnUTI Equity Fund</t>
  </si>
  <si>
    <t xml:space="preserve">On Fixed Deposit </t>
  </si>
  <si>
    <t>On Bank</t>
  </si>
  <si>
    <t xml:space="preserve"> (i) Donations received from other Public Trust and Dharmadas</t>
  </si>
  <si>
    <t xml:space="preserve"> (ii) Grants  received  from  Government  and  Local  authorities.</t>
  </si>
  <si>
    <t xml:space="preserve">  (vi) Amount  spent for  the  purpose  of  veterinary treatment of </t>
  </si>
  <si>
    <t>2006-2007</t>
  </si>
  <si>
    <t>Add : Prov. for Audit Fees</t>
  </si>
  <si>
    <t>To  Audit Fees</t>
  </si>
  <si>
    <t xml:space="preserve">   Provision For Audit Fees</t>
  </si>
  <si>
    <t xml:space="preserve">                        Date : 11/09/2006</t>
  </si>
  <si>
    <t>Dated at 11/09/2006</t>
  </si>
  <si>
    <t>-</t>
  </si>
  <si>
    <t xml:space="preserve">audit fee </t>
  </si>
  <si>
    <t xml:space="preserve">return </t>
  </si>
  <si>
    <t>To Provision for Income Tax Return Fees</t>
  </si>
  <si>
    <t xml:space="preserve">   Provision For Income Tax Return Fees</t>
  </si>
  <si>
    <t>revised 05-06</t>
  </si>
  <si>
    <t>PARTICULARS</t>
  </si>
  <si>
    <r>
      <t>Name of the Public Trust</t>
    </r>
    <r>
      <rPr>
        <i/>
        <sz val="11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>:  LIFE FOUNDATION                             Registration No</t>
    </r>
    <r>
      <rPr>
        <i/>
        <sz val="11"/>
        <color indexed="8"/>
        <rFont val="Times New Roman"/>
        <family val="1"/>
      </rPr>
      <t>.</t>
    </r>
    <r>
      <rPr>
        <b/>
        <i/>
        <sz val="11"/>
        <color indexed="8"/>
        <rFont val="Times New Roman"/>
        <family val="1"/>
      </rPr>
      <t xml:space="preserve"> E  -  11769 (BOM)</t>
    </r>
  </si>
  <si>
    <r>
      <t xml:space="preserve">By  Rent  </t>
    </r>
    <r>
      <rPr>
        <u val="single"/>
        <sz val="11"/>
        <rFont val="Times New Roman"/>
        <family val="1"/>
      </rPr>
      <t>(Accured)</t>
    </r>
  </si>
  <si>
    <r>
      <t xml:space="preserve">Registered Number         :-  </t>
    </r>
    <r>
      <rPr>
        <b/>
        <i/>
        <sz val="11"/>
        <rFont val="Times New Roman"/>
        <family val="1"/>
      </rPr>
      <t>E - 11769  (BOM)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 </t>
    </r>
  </si>
  <si>
    <r>
      <t>Name of the Public Trust :-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LIFE FOUNDATION         </t>
    </r>
  </si>
  <si>
    <r>
      <t xml:space="preserve">For the year ending </t>
    </r>
    <r>
      <rPr>
        <b/>
        <i/>
        <sz val="11"/>
        <rFont val="Times New Roman"/>
        <family val="1"/>
      </rPr>
      <t>31.03.2006</t>
    </r>
  </si>
  <si>
    <t xml:space="preserve">                                                                       Chartered Accountants</t>
  </si>
  <si>
    <t>Dated at 11/09/2006                                                  Auditor</t>
  </si>
  <si>
    <t xml:space="preserve">DESIGNATION </t>
  </si>
  <si>
    <r>
      <t xml:space="preserve">Statement of income liable to contribution for the year ending </t>
    </r>
    <r>
      <rPr>
        <b/>
        <i/>
        <sz val="11"/>
        <rFont val="Times New Roman"/>
        <family val="1"/>
      </rPr>
      <t>31ST MARCH 2006</t>
    </r>
  </si>
  <si>
    <r>
      <t xml:space="preserve">Name of the Public Trust :- </t>
    </r>
    <r>
      <rPr>
        <b/>
        <i/>
        <sz val="11"/>
        <rFont val="Times New Roman"/>
        <family val="1"/>
      </rPr>
      <t>LIFE FOUNDATION</t>
    </r>
    <r>
      <rPr>
        <b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</t>
    </r>
    <r>
      <rPr>
        <b/>
        <i/>
        <sz val="11"/>
        <rFont val="Times New Roman"/>
        <family val="1"/>
      </rPr>
      <t xml:space="preserve"> </t>
    </r>
  </si>
  <si>
    <r>
      <t xml:space="preserve">Registered Number :- </t>
    </r>
    <r>
      <rPr>
        <b/>
        <i/>
        <sz val="11"/>
        <rFont val="Times New Roman"/>
        <family val="1"/>
      </rPr>
      <t>E  - 11769 (BOM)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</si>
</sst>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_(* #,##0.000_);_(* \(#,##0.000\);_(* &quot;-&quot;??_);_(@_)"/>
    <numFmt numFmtId="184" formatCode="_(* #,##0.0000_);_(* \(#,##0.0000\);_(* &quot;-&quot;??_);_(@_)"/>
    <numFmt numFmtId="185" formatCode="#,##0.0_);\(#,##0.0\)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Courier"/>
      <family val="0"/>
    </font>
    <font>
      <sz val="10"/>
      <name val="Times New Roman"/>
      <family val="1"/>
    </font>
    <font>
      <sz val="11"/>
      <name val="Webdings"/>
      <family val="1"/>
    </font>
    <font>
      <sz val="10"/>
      <name val="Wingdings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11"/>
      <color indexed="60"/>
      <name val="Times New Roman"/>
      <family val="1"/>
    </font>
    <font>
      <sz val="11"/>
      <color indexed="16"/>
      <name val="Times New Roman"/>
      <family val="1"/>
    </font>
    <font>
      <u val="single"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u val="single"/>
      <sz val="14"/>
      <name val="Batang"/>
      <family val="1"/>
    </font>
    <font>
      <b/>
      <u val="single"/>
      <sz val="12"/>
      <name val="Batang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4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2" xfId="0" applyFont="1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4" xfId="0" applyBorder="1" applyAlignment="1">
      <alignment/>
    </xf>
    <xf numFmtId="39" fontId="1" fillId="0" borderId="0" xfId="19" applyFont="1">
      <alignment/>
      <protection/>
    </xf>
    <xf numFmtId="39" fontId="4" fillId="0" borderId="0" xfId="19">
      <alignment/>
      <protection/>
    </xf>
    <xf numFmtId="39" fontId="1" fillId="0" borderId="5" xfId="19" applyFont="1" applyBorder="1">
      <alignment/>
      <protection/>
    </xf>
    <xf numFmtId="39" fontId="4" fillId="0" borderId="5" xfId="19" applyBorder="1">
      <alignment/>
      <protection/>
    </xf>
    <xf numFmtId="39" fontId="4" fillId="0" borderId="0" xfId="19" applyBorder="1">
      <alignment/>
      <protection/>
    </xf>
    <xf numFmtId="39" fontId="2" fillId="0" borderId="0" xfId="19" applyFont="1">
      <alignment/>
      <protection/>
    </xf>
    <xf numFmtId="39" fontId="1" fillId="0" borderId="0" xfId="19" applyFont="1" applyBorder="1">
      <alignment/>
      <protection/>
    </xf>
    <xf numFmtId="39" fontId="4" fillId="0" borderId="0" xfId="19" applyFont="1">
      <alignment/>
      <protection/>
    </xf>
    <xf numFmtId="39" fontId="5" fillId="0" borderId="0" xfId="19" applyFont="1">
      <alignment/>
      <protection/>
    </xf>
    <xf numFmtId="39" fontId="1" fillId="0" borderId="0" xfId="19" applyFont="1" applyFill="1">
      <alignment/>
      <protection/>
    </xf>
    <xf numFmtId="39" fontId="1" fillId="0" borderId="5" xfId="19" applyFont="1" applyFill="1" applyBorder="1">
      <alignment/>
      <protection/>
    </xf>
    <xf numFmtId="39" fontId="1" fillId="0" borderId="0" xfId="19" applyFont="1" applyFill="1" applyBorder="1">
      <alignment/>
      <protection/>
    </xf>
    <xf numFmtId="39" fontId="2" fillId="0" borderId="6" xfId="19" applyFont="1" applyFill="1" applyBorder="1" applyAlignment="1">
      <alignment horizontal="center"/>
      <protection/>
    </xf>
    <xf numFmtId="39" fontId="2" fillId="0" borderId="0" xfId="19" applyFont="1" applyFill="1" applyBorder="1" applyAlignment="1">
      <alignment horizontal="center"/>
      <protection/>
    </xf>
    <xf numFmtId="39" fontId="4" fillId="0" borderId="0" xfId="19" applyFill="1">
      <alignment/>
      <protection/>
    </xf>
    <xf numFmtId="39" fontId="1" fillId="0" borderId="1" xfId="19" applyFont="1" applyBorder="1">
      <alignment/>
      <protection/>
    </xf>
    <xf numFmtId="43" fontId="1" fillId="0" borderId="0" xfId="0" applyNumberFormat="1" applyFont="1" applyAlignment="1">
      <alignment/>
    </xf>
    <xf numFmtId="39" fontId="6" fillId="0" borderId="0" xfId="19" applyFont="1">
      <alignment/>
      <protection/>
    </xf>
    <xf numFmtId="39" fontId="7" fillId="0" borderId="0" xfId="19" applyFont="1">
      <alignment/>
      <protection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10" fillId="0" borderId="0" xfId="0" applyFont="1" applyAlignment="1">
      <alignment/>
    </xf>
    <xf numFmtId="43" fontId="10" fillId="0" borderId="0" xfId="15" applyFont="1" applyAlignment="1">
      <alignment/>
    </xf>
    <xf numFmtId="43" fontId="8" fillId="0" borderId="0" xfId="15" applyFont="1" applyAlignment="1">
      <alignment/>
    </xf>
    <xf numFmtId="0" fontId="9" fillId="0" borderId="0" xfId="0" applyFont="1" applyAlignment="1">
      <alignment/>
    </xf>
    <xf numFmtId="0" fontId="12" fillId="0" borderId="7" xfId="0" applyFont="1" applyBorder="1" applyAlignment="1">
      <alignment horizontal="center"/>
    </xf>
    <xf numFmtId="43" fontId="12" fillId="0" borderId="8" xfId="15" applyFont="1" applyBorder="1" applyAlignment="1">
      <alignment horizontal="center"/>
    </xf>
    <xf numFmtId="43" fontId="12" fillId="0" borderId="7" xfId="15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/>
    </xf>
    <xf numFmtId="43" fontId="8" fillId="0" borderId="0" xfId="15" applyFont="1" applyBorder="1" applyAlignment="1">
      <alignment/>
    </xf>
    <xf numFmtId="43" fontId="1" fillId="0" borderId="0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9" xfId="15" applyFont="1" applyBorder="1" applyAlignment="1">
      <alignment/>
    </xf>
    <xf numFmtId="43" fontId="8" fillId="0" borderId="1" xfId="15" applyFont="1" applyBorder="1" applyAlignment="1">
      <alignment/>
    </xf>
    <xf numFmtId="43" fontId="1" fillId="0" borderId="1" xfId="15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0" xfId="15" applyFont="1" applyFill="1" applyBorder="1" applyAlignment="1">
      <alignment/>
    </xf>
    <xf numFmtId="0" fontId="15" fillId="0" borderId="1" xfId="0" applyFont="1" applyBorder="1" applyAlignment="1">
      <alignment/>
    </xf>
    <xf numFmtId="43" fontId="1" fillId="0" borderId="1" xfId="15" applyFont="1" applyFill="1" applyBorder="1" applyAlignment="1">
      <alignment/>
    </xf>
    <xf numFmtId="43" fontId="15" fillId="0" borderId="1" xfId="15" applyFont="1" applyBorder="1" applyAlignment="1">
      <alignment/>
    </xf>
    <xf numFmtId="43" fontId="8" fillId="0" borderId="9" xfId="15" applyFont="1" applyBorder="1" applyAlignment="1">
      <alignment/>
    </xf>
    <xf numFmtId="43" fontId="8" fillId="0" borderId="1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5" xfId="15" applyFont="1" applyBorder="1" applyAlignment="1">
      <alignment horizontal="center"/>
    </xf>
    <xf numFmtId="0" fontId="14" fillId="0" borderId="0" xfId="0" applyFont="1" applyAlignment="1" quotePrefix="1">
      <alignment horizontal="right"/>
    </xf>
    <xf numFmtId="43" fontId="1" fillId="0" borderId="1" xfId="0" applyNumberFormat="1" applyFont="1" applyBorder="1" applyAlignment="1">
      <alignment/>
    </xf>
    <xf numFmtId="43" fontId="1" fillId="0" borderId="1" xfId="15" applyFont="1" applyBorder="1" applyAlignment="1" quotePrefix="1">
      <alignment horizontal="right"/>
    </xf>
    <xf numFmtId="43" fontId="1" fillId="0" borderId="11" xfId="15" applyFont="1" applyBorder="1" applyAlignment="1">
      <alignment/>
    </xf>
    <xf numFmtId="43" fontId="1" fillId="0" borderId="5" xfId="15" applyFont="1" applyBorder="1" applyAlignment="1">
      <alignment horizontal="right"/>
    </xf>
    <xf numFmtId="0" fontId="14" fillId="0" borderId="1" xfId="0" applyFont="1" applyBorder="1" applyAlignment="1" quotePrefix="1">
      <alignment horizontal="right"/>
    </xf>
    <xf numFmtId="43" fontId="8" fillId="0" borderId="11" xfId="15" applyFont="1" applyBorder="1" applyAlignment="1">
      <alignment/>
    </xf>
    <xf numFmtId="43" fontId="16" fillId="0" borderId="1" xfId="15" applyFont="1" applyBorder="1" applyAlignment="1">
      <alignment/>
    </xf>
    <xf numFmtId="43" fontId="15" fillId="0" borderId="11" xfId="15" applyFont="1" applyBorder="1" applyAlignment="1">
      <alignment/>
    </xf>
    <xf numFmtId="43" fontId="15" fillId="0" borderId="0" xfId="15" applyFont="1" applyBorder="1" applyAlignment="1">
      <alignment/>
    </xf>
    <xf numFmtId="43" fontId="1" fillId="0" borderId="0" xfId="15" applyFont="1" applyBorder="1" applyAlignment="1" quotePrefix="1">
      <alignment horizontal="center"/>
    </xf>
    <xf numFmtId="43" fontId="8" fillId="0" borderId="0" xfId="15" applyFont="1" applyBorder="1" applyAlignment="1" quotePrefix="1">
      <alignment horizontal="center"/>
    </xf>
    <xf numFmtId="43" fontId="15" fillId="0" borderId="9" xfId="15" applyFont="1" applyBorder="1" applyAlignment="1">
      <alignment/>
    </xf>
    <xf numFmtId="0" fontId="1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6" xfId="0" applyFont="1" applyBorder="1" applyAlignment="1">
      <alignment/>
    </xf>
    <xf numFmtId="43" fontId="10" fillId="0" borderId="12" xfId="15" applyFont="1" applyBorder="1" applyAlignment="1">
      <alignment/>
    </xf>
    <xf numFmtId="43" fontId="10" fillId="0" borderId="6" xfId="15" applyFont="1" applyBorder="1" applyAlignment="1">
      <alignment/>
    </xf>
    <xf numFmtId="43" fontId="14" fillId="0" borderId="0" xfId="15" applyFont="1" applyAlignment="1">
      <alignment/>
    </xf>
    <xf numFmtId="43" fontId="2" fillId="0" borderId="0" xfId="15" applyFont="1" applyAlignment="1">
      <alignment/>
    </xf>
    <xf numFmtId="43" fontId="12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0" fontId="1" fillId="0" borderId="13" xfId="0" applyFont="1" applyBorder="1" applyAlignment="1">
      <alignment/>
    </xf>
    <xf numFmtId="2" fontId="14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43" fontId="12" fillId="0" borderId="6" xfId="15" applyFont="1" applyBorder="1" applyAlignment="1">
      <alignment/>
    </xf>
    <xf numFmtId="43" fontId="9" fillId="0" borderId="12" xfId="15" applyFont="1" applyBorder="1" applyAlignment="1">
      <alignment/>
    </xf>
    <xf numFmtId="0" fontId="12" fillId="0" borderId="6" xfId="0" applyFont="1" applyBorder="1" applyAlignment="1">
      <alignment/>
    </xf>
    <xf numFmtId="43" fontId="12" fillId="0" borderId="12" xfId="15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Border="1" applyAlignment="1">
      <alignment/>
    </xf>
    <xf numFmtId="0" fontId="18" fillId="0" borderId="0" xfId="0" applyFont="1" applyAlignment="1">
      <alignment/>
    </xf>
    <xf numFmtId="39" fontId="1" fillId="0" borderId="14" xfId="19" applyFont="1" applyBorder="1">
      <alignment/>
      <protection/>
    </xf>
    <xf numFmtId="39" fontId="1" fillId="0" borderId="15" xfId="19" applyFont="1" applyBorder="1">
      <alignment/>
      <protection/>
    </xf>
    <xf numFmtId="39" fontId="2" fillId="0" borderId="15" xfId="19" applyFont="1" applyBorder="1">
      <alignment/>
      <protection/>
    </xf>
    <xf numFmtId="39" fontId="4" fillId="0" borderId="16" xfId="19" applyBorder="1">
      <alignment/>
      <protection/>
    </xf>
    <xf numFmtId="39" fontId="1" fillId="0" borderId="17" xfId="19" applyFont="1" applyBorder="1">
      <alignment/>
      <protection/>
    </xf>
    <xf numFmtId="39" fontId="4" fillId="0" borderId="18" xfId="19" applyBorder="1">
      <alignment/>
      <protection/>
    </xf>
    <xf numFmtId="39" fontId="4" fillId="0" borderId="18" xfId="19" applyFont="1" applyBorder="1">
      <alignment/>
      <protection/>
    </xf>
    <xf numFmtId="39" fontId="1" fillId="0" borderId="19" xfId="19" applyFont="1" applyBorder="1">
      <alignment/>
      <protection/>
    </xf>
    <xf numFmtId="39" fontId="4" fillId="0" borderId="20" xfId="19" applyBorder="1">
      <alignment/>
      <protection/>
    </xf>
    <xf numFmtId="39" fontId="2" fillId="0" borderId="17" xfId="19" applyFont="1" applyBorder="1">
      <alignment/>
      <protection/>
    </xf>
    <xf numFmtId="39" fontId="1" fillId="0" borderId="18" xfId="19" applyFont="1" applyFill="1" applyBorder="1">
      <alignment/>
      <protection/>
    </xf>
    <xf numFmtId="39" fontId="1" fillId="0" borderId="20" xfId="19" applyFont="1" applyFill="1" applyBorder="1">
      <alignment/>
      <protection/>
    </xf>
    <xf numFmtId="39" fontId="2" fillId="0" borderId="21" xfId="19" applyFont="1" applyFill="1" applyBorder="1" applyAlignment="1">
      <alignment horizontal="center"/>
      <protection/>
    </xf>
    <xf numFmtId="39" fontId="2" fillId="0" borderId="18" xfId="19" applyFont="1" applyFill="1" applyBorder="1" applyAlignment="1">
      <alignment horizontal="center"/>
      <protection/>
    </xf>
    <xf numFmtId="39" fontId="2" fillId="0" borderId="22" xfId="19" applyFont="1" applyBorder="1">
      <alignment/>
      <protection/>
    </xf>
    <xf numFmtId="39" fontId="1" fillId="0" borderId="23" xfId="19" applyFont="1" applyBorder="1">
      <alignment/>
      <protection/>
    </xf>
    <xf numFmtId="39" fontId="2" fillId="0" borderId="24" xfId="19" applyFont="1" applyFill="1" applyBorder="1" applyAlignment="1">
      <alignment horizontal="center"/>
      <protection/>
    </xf>
    <xf numFmtId="0" fontId="3" fillId="0" borderId="1" xfId="0" applyFont="1" applyBorder="1" applyAlignment="1">
      <alignment/>
    </xf>
    <xf numFmtId="39" fontId="1" fillId="0" borderId="4" xfId="19" applyFont="1" applyBorder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 quotePrefix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 quotePrefix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12" fillId="0" borderId="14" xfId="0" applyFont="1" applyBorder="1" applyAlignment="1" applyProtection="1">
      <alignment horizontal="left"/>
      <protection/>
    </xf>
    <xf numFmtId="43" fontId="19" fillId="0" borderId="15" xfId="15" applyFont="1" applyBorder="1" applyAlignment="1">
      <alignment/>
    </xf>
    <xf numFmtId="0" fontId="1" fillId="0" borderId="16" xfId="0" applyFont="1" applyBorder="1" applyAlignment="1">
      <alignment/>
    </xf>
    <xf numFmtId="0" fontId="12" fillId="0" borderId="17" xfId="0" applyFont="1" applyBorder="1" applyAlignment="1" applyProtection="1">
      <alignment horizontal="left"/>
      <protection/>
    </xf>
    <xf numFmtId="43" fontId="12" fillId="0" borderId="0" xfId="15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43" fontId="2" fillId="0" borderId="0" xfId="15" applyFont="1" applyBorder="1" applyAlignment="1">
      <alignment/>
    </xf>
    <xf numFmtId="0" fontId="1" fillId="0" borderId="17" xfId="0" applyFont="1" applyBorder="1" applyAlignment="1" applyProtection="1">
      <alignment horizontal="left"/>
      <protection/>
    </xf>
    <xf numFmtId="0" fontId="2" fillId="0" borderId="30" xfId="0" applyFont="1" applyBorder="1" applyAlignment="1">
      <alignment horizontal="center"/>
    </xf>
    <xf numFmtId="43" fontId="2" fillId="0" borderId="29" xfId="15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43" fontId="1" fillId="0" borderId="32" xfId="15" applyFont="1" applyBorder="1" applyAlignment="1" applyProtection="1">
      <alignment horizontal="left"/>
      <protection/>
    </xf>
    <xf numFmtId="43" fontId="1" fillId="0" borderId="18" xfId="15" applyFont="1" applyBorder="1" applyAlignment="1" applyProtection="1">
      <alignment horizontal="left"/>
      <protection/>
    </xf>
    <xf numFmtId="43" fontId="1" fillId="0" borderId="32" xfId="15" applyFont="1" applyBorder="1" applyAlignment="1">
      <alignment/>
    </xf>
    <xf numFmtId="43" fontId="1" fillId="0" borderId="18" xfId="15" applyFont="1" applyBorder="1" applyAlignment="1" applyProtection="1" quotePrefix="1">
      <alignment horizontal="left"/>
      <protection/>
    </xf>
    <xf numFmtId="39" fontId="1" fillId="0" borderId="18" xfId="0" applyNumberFormat="1" applyFont="1" applyBorder="1" applyAlignment="1" applyProtection="1" quotePrefix="1">
      <alignment horizontal="left"/>
      <protection/>
    </xf>
    <xf numFmtId="43" fontId="1" fillId="0" borderId="32" xfId="15" applyFont="1" applyBorder="1" applyAlignment="1" applyProtection="1">
      <alignment/>
      <protection/>
    </xf>
    <xf numFmtId="43" fontId="1" fillId="0" borderId="33" xfId="15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43" fontId="1" fillId="0" borderId="0" xfId="15" applyFont="1" applyBorder="1" applyAlignment="1" applyProtection="1">
      <alignment horizontal="left"/>
      <protection/>
    </xf>
    <xf numFmtId="43" fontId="2" fillId="0" borderId="29" xfId="15" applyFont="1" applyBorder="1" applyAlignment="1" applyProtection="1" quotePrefix="1">
      <alignment horizontal="left"/>
      <protection/>
    </xf>
    <xf numFmtId="43" fontId="1" fillId="0" borderId="0" xfId="15" applyFont="1" applyBorder="1" applyAlignment="1" applyProtection="1">
      <alignment horizontal="fill"/>
      <protection/>
    </xf>
    <xf numFmtId="39" fontId="1" fillId="0" borderId="18" xfId="0" applyNumberFormat="1" applyFont="1" applyBorder="1" applyAlignment="1" applyProtection="1">
      <alignment horizontal="left"/>
      <protection/>
    </xf>
    <xf numFmtId="43" fontId="2" fillId="0" borderId="0" xfId="15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43" fontId="1" fillId="0" borderId="0" xfId="15" applyFont="1" applyBorder="1" applyAlignment="1" applyProtection="1" quotePrefix="1">
      <alignment horizontal="fill"/>
      <protection/>
    </xf>
    <xf numFmtId="0" fontId="1" fillId="0" borderId="22" xfId="0" applyFont="1" applyBorder="1" applyAlignment="1" applyProtection="1">
      <alignment horizontal="fill"/>
      <protection/>
    </xf>
    <xf numFmtId="43" fontId="14" fillId="0" borderId="23" xfId="15" applyFont="1" applyBorder="1" applyAlignment="1">
      <alignment/>
    </xf>
    <xf numFmtId="0" fontId="1" fillId="0" borderId="34" xfId="0" applyFont="1" applyBorder="1" applyAlignment="1" applyProtection="1">
      <alignment horizontal="fill"/>
      <protection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/>
    </xf>
    <xf numFmtId="0" fontId="1" fillId="0" borderId="18" xfId="0" applyFont="1" applyBorder="1" applyAlignment="1" applyProtection="1">
      <alignment horizontal="fill"/>
      <protection/>
    </xf>
    <xf numFmtId="0" fontId="1" fillId="0" borderId="17" xfId="0" applyFont="1" applyBorder="1" applyAlignment="1" applyProtection="1">
      <alignment horizontal="fill"/>
      <protection/>
    </xf>
    <xf numFmtId="0" fontId="1" fillId="0" borderId="17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/>
      <protection/>
    </xf>
    <xf numFmtId="0" fontId="2" fillId="0" borderId="34" xfId="0" applyFont="1" applyBorder="1" applyAlignment="1">
      <alignment/>
    </xf>
    <xf numFmtId="0" fontId="1" fillId="0" borderId="35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1" fillId="0" borderId="33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2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2" xfId="0" applyFont="1" applyBorder="1" applyAlignment="1" applyProtection="1" quotePrefix="1">
      <alignment horizontal="center"/>
      <protection/>
    </xf>
    <xf numFmtId="0" fontId="19" fillId="0" borderId="32" xfId="0" applyFont="1" applyBorder="1" applyAlignment="1">
      <alignment horizontal="center"/>
    </xf>
    <xf numFmtId="0" fontId="12" fillId="0" borderId="32" xfId="0" applyFont="1" applyBorder="1" applyAlignment="1" quotePrefix="1">
      <alignment horizontal="center"/>
    </xf>
    <xf numFmtId="0" fontId="12" fillId="0" borderId="32" xfId="0" applyFont="1" applyFill="1" applyBorder="1" applyAlignment="1" applyProtection="1" quotePrefix="1">
      <alignment horizontal="center"/>
      <protection/>
    </xf>
    <xf numFmtId="0" fontId="1" fillId="0" borderId="33" xfId="0" applyFont="1" applyBorder="1" applyAlignment="1">
      <alignment/>
    </xf>
    <xf numFmtId="39" fontId="20" fillId="0" borderId="0" xfId="19" applyFont="1" applyAlignment="1">
      <alignment horizontal="center"/>
      <protection/>
    </xf>
    <xf numFmtId="0" fontId="21" fillId="0" borderId="0" xfId="0" applyFont="1" applyAlignment="1">
      <alignment horizontal="center"/>
    </xf>
    <xf numFmtId="43" fontId="1" fillId="0" borderId="5" xfId="15" applyFont="1" applyBorder="1" applyAlignment="1">
      <alignment horizontal="center"/>
    </xf>
    <xf numFmtId="43" fontId="1" fillId="0" borderId="0" xfId="15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0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4"/>
  <sheetViews>
    <sheetView tabSelected="1" workbookViewId="0" topLeftCell="A1">
      <selection activeCell="B1" sqref="B1"/>
    </sheetView>
  </sheetViews>
  <sheetFormatPr defaultColWidth="9.140625" defaultRowHeight="12.75"/>
  <cols>
    <col min="2" max="2" width="61.140625" style="0" customWidth="1"/>
    <col min="3" max="3" width="15.00390625" style="1" customWidth="1"/>
    <col min="4" max="4" width="16.421875" style="0" customWidth="1"/>
    <col min="5" max="5" width="9.421875" style="0" bestFit="1" customWidth="1"/>
    <col min="8" max="8" width="68.7109375" style="0" customWidth="1"/>
    <col min="9" max="9" width="20.7109375" style="0" customWidth="1"/>
  </cols>
  <sheetData>
    <row r="1" spans="2:8" ht="12.75">
      <c r="B1" t="s">
        <v>84</v>
      </c>
      <c r="H1" s="2"/>
    </row>
    <row r="2" spans="2:14" ht="15.75" thickBot="1">
      <c r="B2" s="7"/>
      <c r="C2" s="5"/>
      <c r="D2" s="6"/>
      <c r="E2" s="3"/>
      <c r="F2" s="3"/>
      <c r="G2" s="3"/>
      <c r="H2" s="11"/>
      <c r="I2" s="6"/>
      <c r="J2" s="3"/>
      <c r="K2" s="3"/>
      <c r="L2" s="3"/>
      <c r="M2" s="3"/>
      <c r="N2" s="3"/>
    </row>
    <row r="3" spans="2:14" ht="15">
      <c r="B3" s="130" t="s">
        <v>75</v>
      </c>
      <c r="C3" s="131"/>
      <c r="D3" s="132"/>
      <c r="E3" s="3"/>
      <c r="F3" s="3"/>
      <c r="G3" s="3"/>
      <c r="H3" s="130" t="s">
        <v>76</v>
      </c>
      <c r="I3" s="161"/>
      <c r="J3" s="3"/>
      <c r="K3" s="3"/>
      <c r="L3" s="3"/>
      <c r="M3" s="3"/>
      <c r="N3" s="3"/>
    </row>
    <row r="4" spans="2:14" ht="15">
      <c r="B4" s="133" t="s">
        <v>77</v>
      </c>
      <c r="C4" s="134"/>
      <c r="D4" s="135"/>
      <c r="E4" s="3"/>
      <c r="F4" s="3"/>
      <c r="G4" s="3"/>
      <c r="H4" s="133" t="s">
        <v>78</v>
      </c>
      <c r="I4" s="162"/>
      <c r="J4" s="3"/>
      <c r="K4" s="3"/>
      <c r="L4" s="3"/>
      <c r="M4" s="3"/>
      <c r="N4" s="3"/>
    </row>
    <row r="5" spans="2:14" ht="15">
      <c r="B5" s="133" t="s">
        <v>79</v>
      </c>
      <c r="C5" s="134"/>
      <c r="D5" s="135"/>
      <c r="E5" s="3"/>
      <c r="F5" s="3"/>
      <c r="G5" s="3"/>
      <c r="H5" s="133" t="s">
        <v>80</v>
      </c>
      <c r="I5" s="162"/>
      <c r="J5" s="3"/>
      <c r="K5" s="3"/>
      <c r="L5" s="3"/>
      <c r="M5" s="3"/>
      <c r="N5" s="3"/>
    </row>
    <row r="6" spans="2:14" ht="15">
      <c r="B6" s="136"/>
      <c r="C6" s="137"/>
      <c r="D6" s="135"/>
      <c r="E6" s="3"/>
      <c r="F6" s="3"/>
      <c r="G6" s="3"/>
      <c r="H6" s="136"/>
      <c r="I6" s="135"/>
      <c r="J6" s="3"/>
      <c r="K6" s="3"/>
      <c r="L6" s="3"/>
      <c r="M6" s="3"/>
      <c r="N6" s="3"/>
    </row>
    <row r="7" spans="2:14" ht="15">
      <c r="B7" s="138" t="s">
        <v>278</v>
      </c>
      <c r="C7" s="5"/>
      <c r="D7" s="135"/>
      <c r="E7" s="3"/>
      <c r="F7" s="3"/>
      <c r="G7" s="3"/>
      <c r="H7" s="138" t="s">
        <v>272</v>
      </c>
      <c r="I7" s="135"/>
      <c r="J7" s="3"/>
      <c r="K7" s="3"/>
      <c r="L7" s="3"/>
      <c r="M7" s="3"/>
      <c r="N7" s="3"/>
    </row>
    <row r="8" spans="2:14" ht="15">
      <c r="B8" s="138" t="s">
        <v>279</v>
      </c>
      <c r="C8" s="5"/>
      <c r="D8" s="135"/>
      <c r="E8" s="3"/>
      <c r="F8" s="3"/>
      <c r="G8" s="3"/>
      <c r="H8" s="138" t="s">
        <v>273</v>
      </c>
      <c r="I8" s="135"/>
      <c r="J8" s="3"/>
      <c r="K8" s="3"/>
      <c r="L8" s="3"/>
      <c r="M8" s="3"/>
      <c r="N8" s="3"/>
    </row>
    <row r="9" spans="2:14" ht="15.75" thickBot="1">
      <c r="B9" s="138" t="s">
        <v>280</v>
      </c>
      <c r="C9" s="5"/>
      <c r="D9" s="135"/>
      <c r="E9" s="3"/>
      <c r="F9" s="3"/>
      <c r="G9" s="3"/>
      <c r="H9" s="138" t="s">
        <v>274</v>
      </c>
      <c r="I9" s="135"/>
      <c r="J9" s="3"/>
      <c r="K9" s="3"/>
      <c r="L9" s="3"/>
      <c r="M9" s="3"/>
      <c r="N9" s="3"/>
    </row>
    <row r="10" spans="2:14" ht="15.75" thickBot="1">
      <c r="B10" s="139" t="s">
        <v>269</v>
      </c>
      <c r="C10" s="140" t="s">
        <v>81</v>
      </c>
      <c r="D10" s="141" t="s">
        <v>81</v>
      </c>
      <c r="E10" s="3"/>
      <c r="F10" s="3"/>
      <c r="G10" s="3"/>
      <c r="H10" s="168" t="s">
        <v>82</v>
      </c>
      <c r="I10" s="171" t="s">
        <v>198</v>
      </c>
      <c r="J10" s="3"/>
      <c r="K10" s="3"/>
      <c r="L10" s="3"/>
      <c r="M10" s="3"/>
      <c r="N10" s="3"/>
    </row>
    <row r="11" spans="2:14" ht="15">
      <c r="B11" s="138" t="s">
        <v>85</v>
      </c>
      <c r="C11" s="142" t="s">
        <v>66</v>
      </c>
      <c r="D11" s="143"/>
      <c r="E11" s="3"/>
      <c r="F11" s="3"/>
      <c r="G11" s="3"/>
      <c r="H11" s="169" t="s">
        <v>83</v>
      </c>
      <c r="I11" s="172" t="s">
        <v>84</v>
      </c>
      <c r="J11" s="3"/>
      <c r="K11" s="3"/>
      <c r="L11" s="3"/>
      <c r="M11" s="3"/>
      <c r="N11" s="3"/>
    </row>
    <row r="12" spans="2:14" ht="15">
      <c r="B12" s="138" t="s">
        <v>86</v>
      </c>
      <c r="C12" s="144"/>
      <c r="D12" s="145">
        <f>+'SCHEDULE IX &amp; VIII-06'!O36</f>
        <v>12421</v>
      </c>
      <c r="E12" s="3"/>
      <c r="F12" s="3"/>
      <c r="G12" s="3"/>
      <c r="H12" s="169" t="s">
        <v>182</v>
      </c>
      <c r="I12" s="172" t="s">
        <v>198</v>
      </c>
      <c r="J12" s="3"/>
      <c r="K12" s="3"/>
      <c r="L12" s="3"/>
      <c r="M12" s="3"/>
      <c r="N12" s="3"/>
    </row>
    <row r="13" spans="2:14" ht="15">
      <c r="B13" s="138" t="s">
        <v>88</v>
      </c>
      <c r="C13" s="144" t="s">
        <v>66</v>
      </c>
      <c r="D13" s="146"/>
      <c r="E13" s="3"/>
      <c r="F13" s="3"/>
      <c r="G13" s="3"/>
      <c r="H13" s="169" t="s">
        <v>87</v>
      </c>
      <c r="I13" s="173" t="s">
        <v>66</v>
      </c>
      <c r="J13" s="3"/>
      <c r="K13" s="3"/>
      <c r="L13" s="3"/>
      <c r="M13" s="3"/>
      <c r="N13" s="3"/>
    </row>
    <row r="14" spans="2:14" ht="15">
      <c r="B14" s="138" t="s">
        <v>90</v>
      </c>
      <c r="C14" s="144" t="s">
        <v>66</v>
      </c>
      <c r="D14" s="146"/>
      <c r="E14" s="29"/>
      <c r="F14" s="3"/>
      <c r="G14" s="3"/>
      <c r="H14" s="169" t="s">
        <v>89</v>
      </c>
      <c r="I14" s="174" t="s">
        <v>198</v>
      </c>
      <c r="J14" s="3"/>
      <c r="K14" s="3"/>
      <c r="L14" s="3"/>
      <c r="M14" s="3"/>
      <c r="N14" s="3"/>
    </row>
    <row r="15" spans="2:14" ht="15">
      <c r="B15" s="138" t="s">
        <v>254</v>
      </c>
      <c r="C15" s="144">
        <v>0</v>
      </c>
      <c r="D15" s="145"/>
      <c r="E15" s="3"/>
      <c r="F15" s="3"/>
      <c r="G15" s="3"/>
      <c r="H15" s="169" t="s">
        <v>91</v>
      </c>
      <c r="I15" s="172"/>
      <c r="J15" s="3"/>
      <c r="K15" s="3"/>
      <c r="L15" s="3"/>
      <c r="M15" s="3"/>
      <c r="N15" s="3"/>
    </row>
    <row r="16" spans="2:14" ht="15">
      <c r="B16" s="138" t="s">
        <v>255</v>
      </c>
      <c r="C16" s="144">
        <v>0</v>
      </c>
      <c r="D16" s="145"/>
      <c r="E16" s="3"/>
      <c r="F16" s="3"/>
      <c r="G16" s="3"/>
      <c r="H16" s="169" t="s">
        <v>92</v>
      </c>
      <c r="I16" s="175"/>
      <c r="J16" s="3"/>
      <c r="K16" s="3"/>
      <c r="L16" s="3"/>
      <c r="M16" s="3"/>
      <c r="N16" s="3"/>
    </row>
    <row r="17" spans="2:14" ht="15">
      <c r="B17" s="138" t="s">
        <v>94</v>
      </c>
      <c r="C17" s="144">
        <v>0</v>
      </c>
      <c r="D17" s="145"/>
      <c r="E17" s="3"/>
      <c r="F17" s="3"/>
      <c r="G17" s="3"/>
      <c r="H17" s="169" t="s">
        <v>93</v>
      </c>
      <c r="I17" s="172" t="s">
        <v>198</v>
      </c>
      <c r="J17" s="3"/>
      <c r="K17" s="3"/>
      <c r="L17" s="3"/>
      <c r="M17" s="3"/>
      <c r="N17" s="3"/>
    </row>
    <row r="18" spans="2:14" ht="15">
      <c r="B18" s="138" t="s">
        <v>96</v>
      </c>
      <c r="C18" s="144">
        <v>0</v>
      </c>
      <c r="D18" s="145"/>
      <c r="E18" s="3"/>
      <c r="F18" s="3"/>
      <c r="G18" s="3"/>
      <c r="H18" s="169" t="s">
        <v>95</v>
      </c>
      <c r="I18" s="173"/>
      <c r="J18" s="3"/>
      <c r="K18" s="3"/>
      <c r="L18" s="3"/>
      <c r="M18" s="3"/>
      <c r="N18" s="3"/>
    </row>
    <row r="19" spans="2:14" ht="15">
      <c r="B19" s="138" t="s">
        <v>98</v>
      </c>
      <c r="C19" s="144"/>
      <c r="D19" s="145"/>
      <c r="E19" s="3"/>
      <c r="F19" s="3"/>
      <c r="G19" s="3"/>
      <c r="H19" s="169" t="s">
        <v>97</v>
      </c>
      <c r="I19" s="176"/>
      <c r="J19" s="3"/>
      <c r="K19" s="3"/>
      <c r="L19" s="3"/>
      <c r="M19" s="3"/>
      <c r="N19" s="3"/>
    </row>
    <row r="20" spans="2:14" ht="15">
      <c r="B20" s="138" t="s">
        <v>256</v>
      </c>
      <c r="C20" s="144">
        <v>0</v>
      </c>
      <c r="D20" s="145"/>
      <c r="E20" s="3"/>
      <c r="F20" s="3"/>
      <c r="G20" s="3"/>
      <c r="H20" s="169" t="s">
        <v>99</v>
      </c>
      <c r="I20" s="172" t="s">
        <v>199</v>
      </c>
      <c r="J20" s="3"/>
      <c r="K20" s="3"/>
      <c r="L20" s="3"/>
      <c r="M20" s="3"/>
      <c r="N20" s="3"/>
    </row>
    <row r="21" spans="2:14" ht="15">
      <c r="B21" s="138" t="s">
        <v>236</v>
      </c>
      <c r="C21" s="144"/>
      <c r="D21" s="145"/>
      <c r="E21" s="3"/>
      <c r="F21" s="3"/>
      <c r="G21" s="3"/>
      <c r="H21" s="169" t="s">
        <v>100</v>
      </c>
      <c r="I21" s="172" t="s">
        <v>66</v>
      </c>
      <c r="J21" s="3"/>
      <c r="K21" s="3"/>
      <c r="L21" s="3"/>
      <c r="M21" s="3"/>
      <c r="N21" s="3"/>
    </row>
    <row r="22" spans="2:14" ht="15">
      <c r="B22" s="138" t="s">
        <v>102</v>
      </c>
      <c r="C22" s="144">
        <v>0</v>
      </c>
      <c r="D22" s="145"/>
      <c r="E22" s="3"/>
      <c r="F22" s="3"/>
      <c r="G22" s="3"/>
      <c r="H22" s="169" t="s">
        <v>101</v>
      </c>
      <c r="I22" s="173"/>
      <c r="J22" s="3"/>
      <c r="K22" s="3"/>
      <c r="L22" s="3"/>
      <c r="M22" s="3"/>
      <c r="N22" s="3"/>
    </row>
    <row r="23" spans="2:14" ht="15">
      <c r="B23" s="138" t="s">
        <v>104</v>
      </c>
      <c r="C23" s="144"/>
      <c r="D23" s="145"/>
      <c r="E23" s="3"/>
      <c r="F23" s="3"/>
      <c r="G23" s="3"/>
      <c r="H23" s="169" t="s">
        <v>103</v>
      </c>
      <c r="I23" s="175" t="s">
        <v>169</v>
      </c>
      <c r="J23" s="3"/>
      <c r="K23" s="3"/>
      <c r="L23" s="3"/>
      <c r="M23" s="3"/>
      <c r="N23" s="3"/>
    </row>
    <row r="24" spans="2:14" ht="15">
      <c r="B24" s="138" t="s">
        <v>106</v>
      </c>
      <c r="C24" s="144"/>
      <c r="D24" s="145"/>
      <c r="E24" s="3"/>
      <c r="F24" s="3"/>
      <c r="G24" s="3"/>
      <c r="H24" s="169" t="s">
        <v>105</v>
      </c>
      <c r="I24" s="173"/>
      <c r="J24" s="3"/>
      <c r="K24" s="3"/>
      <c r="L24" s="3"/>
      <c r="M24" s="3"/>
      <c r="N24" s="3"/>
    </row>
    <row r="25" spans="2:14" ht="15">
      <c r="B25" s="138" t="s">
        <v>243</v>
      </c>
      <c r="C25" s="144">
        <v>0</v>
      </c>
      <c r="D25" s="145"/>
      <c r="E25" s="3"/>
      <c r="F25" s="3"/>
      <c r="G25" s="3"/>
      <c r="H25" s="169" t="s">
        <v>107</v>
      </c>
      <c r="I25" s="173"/>
      <c r="J25" s="3"/>
      <c r="K25" s="3"/>
      <c r="L25" s="3"/>
      <c r="M25" s="3"/>
      <c r="N25" s="3"/>
    </row>
    <row r="26" spans="2:14" ht="15">
      <c r="B26" s="138" t="s">
        <v>109</v>
      </c>
      <c r="C26" s="144"/>
      <c r="D26" s="145"/>
      <c r="E26" s="3"/>
      <c r="F26" s="3"/>
      <c r="G26" s="3"/>
      <c r="H26" s="169" t="s">
        <v>108</v>
      </c>
      <c r="I26" s="175" t="s">
        <v>164</v>
      </c>
      <c r="J26" s="3"/>
      <c r="K26" s="3"/>
      <c r="L26" s="3"/>
      <c r="M26" s="3"/>
      <c r="N26" s="3"/>
    </row>
    <row r="27" spans="2:14" ht="15">
      <c r="B27" s="138" t="s">
        <v>111</v>
      </c>
      <c r="C27" s="144"/>
      <c r="D27" s="145"/>
      <c r="E27" s="3"/>
      <c r="F27" s="3"/>
      <c r="G27" s="3"/>
      <c r="H27" s="169" t="s">
        <v>110</v>
      </c>
      <c r="I27" s="173"/>
      <c r="J27" s="3"/>
      <c r="K27" s="3"/>
      <c r="L27" s="3"/>
      <c r="M27" s="3"/>
      <c r="N27" s="3"/>
    </row>
    <row r="28" spans="2:14" ht="15">
      <c r="B28" s="138" t="s">
        <v>113</v>
      </c>
      <c r="C28" s="144"/>
      <c r="D28" s="145"/>
      <c r="E28" s="3"/>
      <c r="F28" s="3"/>
      <c r="G28" s="3"/>
      <c r="H28" s="169" t="s">
        <v>112</v>
      </c>
      <c r="I28" s="175" t="s">
        <v>188</v>
      </c>
      <c r="J28" s="3"/>
      <c r="K28" s="3"/>
      <c r="L28" s="3"/>
      <c r="M28" s="3"/>
      <c r="N28" s="3"/>
    </row>
    <row r="29" spans="2:14" ht="15">
      <c r="B29" s="138" t="s">
        <v>115</v>
      </c>
      <c r="C29" s="144"/>
      <c r="D29" s="145"/>
      <c r="E29" s="3"/>
      <c r="F29" s="3"/>
      <c r="G29" s="3"/>
      <c r="H29" s="169" t="s">
        <v>114</v>
      </c>
      <c r="I29" s="173"/>
      <c r="J29" s="3"/>
      <c r="K29" s="3"/>
      <c r="L29" s="3"/>
      <c r="M29" s="3"/>
      <c r="N29" s="3"/>
    </row>
    <row r="30" spans="2:14" ht="15">
      <c r="B30" s="138" t="s">
        <v>117</v>
      </c>
      <c r="C30" s="144"/>
      <c r="D30" s="145"/>
      <c r="E30" s="3"/>
      <c r="F30" s="3"/>
      <c r="G30" s="3"/>
      <c r="H30" s="169" t="s">
        <v>116</v>
      </c>
      <c r="I30" s="175" t="s">
        <v>189</v>
      </c>
      <c r="J30" s="3"/>
      <c r="K30" s="3"/>
      <c r="L30" s="3"/>
      <c r="M30" s="3"/>
      <c r="N30" s="3"/>
    </row>
    <row r="31" spans="2:14" ht="15">
      <c r="B31" s="138" t="s">
        <v>119</v>
      </c>
      <c r="C31" s="144">
        <v>0</v>
      </c>
      <c r="D31" s="145"/>
      <c r="E31" s="3"/>
      <c r="F31" s="3"/>
      <c r="G31" s="3"/>
      <c r="H31" s="169" t="s">
        <v>118</v>
      </c>
      <c r="I31" s="173"/>
      <c r="J31" s="3"/>
      <c r="K31" s="3"/>
      <c r="L31" s="3"/>
      <c r="M31" s="3"/>
      <c r="N31" s="3"/>
    </row>
    <row r="32" spans="2:14" ht="15">
      <c r="B32" s="138" t="s">
        <v>121</v>
      </c>
      <c r="C32" s="144"/>
      <c r="D32" s="145"/>
      <c r="E32" s="3"/>
      <c r="F32" s="3"/>
      <c r="G32" s="3"/>
      <c r="H32" s="169" t="s">
        <v>120</v>
      </c>
      <c r="I32" s="175" t="s">
        <v>164</v>
      </c>
      <c r="J32" s="3"/>
      <c r="K32" s="3"/>
      <c r="L32" s="3"/>
      <c r="M32" s="3"/>
      <c r="N32" s="3"/>
    </row>
    <row r="33" spans="2:14" ht="15">
      <c r="B33" s="138" t="s">
        <v>123</v>
      </c>
      <c r="C33" s="144"/>
      <c r="D33" s="145"/>
      <c r="E33" s="3"/>
      <c r="F33" s="3"/>
      <c r="G33" s="3"/>
      <c r="H33" s="169" t="s">
        <v>122</v>
      </c>
      <c r="I33" s="173"/>
      <c r="J33" s="3"/>
      <c r="K33" s="3"/>
      <c r="L33" s="3"/>
      <c r="M33" s="3"/>
      <c r="N33" s="3"/>
    </row>
    <row r="34" spans="2:14" ht="15">
      <c r="B34" s="138" t="s">
        <v>125</v>
      </c>
      <c r="C34" s="144"/>
      <c r="D34" s="145"/>
      <c r="E34" s="3"/>
      <c r="F34" s="3"/>
      <c r="G34" s="3"/>
      <c r="H34" s="169" t="s">
        <v>124</v>
      </c>
      <c r="I34" s="175" t="s">
        <v>242</v>
      </c>
      <c r="J34" s="3"/>
      <c r="K34" s="3"/>
      <c r="L34" s="3"/>
      <c r="M34" s="3"/>
      <c r="N34" s="3"/>
    </row>
    <row r="35" spans="2:14" ht="15">
      <c r="B35" s="138" t="s">
        <v>127</v>
      </c>
      <c r="C35" s="144"/>
      <c r="D35" s="145"/>
      <c r="E35" s="3"/>
      <c r="F35" s="3"/>
      <c r="G35" s="3"/>
      <c r="H35" s="169" t="s">
        <v>126</v>
      </c>
      <c r="I35" s="172" t="s">
        <v>66</v>
      </c>
      <c r="J35" s="3"/>
      <c r="K35" s="3"/>
      <c r="L35" s="3"/>
      <c r="M35" s="3"/>
      <c r="N35" s="3"/>
    </row>
    <row r="36" spans="2:14" ht="15">
      <c r="B36" s="138" t="s">
        <v>129</v>
      </c>
      <c r="C36" s="144"/>
      <c r="D36" s="145"/>
      <c r="E36" s="3"/>
      <c r="F36" s="3"/>
      <c r="G36" s="3"/>
      <c r="H36" s="169" t="s">
        <v>128</v>
      </c>
      <c r="I36" s="173"/>
      <c r="J36" s="3"/>
      <c r="K36" s="3"/>
      <c r="L36" s="3"/>
      <c r="M36" s="3"/>
      <c r="N36" s="3"/>
    </row>
    <row r="37" spans="2:14" ht="15">
      <c r="B37" s="138" t="s">
        <v>131</v>
      </c>
      <c r="C37" s="144"/>
      <c r="D37" s="145"/>
      <c r="E37" s="3"/>
      <c r="F37" s="3"/>
      <c r="G37" s="3"/>
      <c r="H37" s="169" t="s">
        <v>130</v>
      </c>
      <c r="I37" s="173"/>
      <c r="J37" s="3"/>
      <c r="K37" s="3"/>
      <c r="L37" s="3"/>
      <c r="M37" s="3"/>
      <c r="N37" s="3"/>
    </row>
    <row r="38" spans="2:14" ht="15">
      <c r="B38" s="138" t="s">
        <v>133</v>
      </c>
      <c r="C38" s="144"/>
      <c r="D38" s="145"/>
      <c r="E38" s="3"/>
      <c r="F38" s="3"/>
      <c r="G38" s="3"/>
      <c r="H38" s="169" t="s">
        <v>132</v>
      </c>
      <c r="I38" s="173"/>
      <c r="J38" s="3"/>
      <c r="K38" s="3"/>
      <c r="L38" s="3"/>
      <c r="M38" s="3"/>
      <c r="N38" s="3"/>
    </row>
    <row r="39" spans="2:14" ht="15">
      <c r="B39" s="138" t="s">
        <v>135</v>
      </c>
      <c r="C39" s="144"/>
      <c r="D39" s="145"/>
      <c r="E39" s="3"/>
      <c r="F39" s="3"/>
      <c r="G39" s="3"/>
      <c r="H39" s="169" t="s">
        <v>134</v>
      </c>
      <c r="I39" s="177" t="s">
        <v>164</v>
      </c>
      <c r="J39" s="3"/>
      <c r="K39" s="3"/>
      <c r="L39" s="3"/>
      <c r="M39" s="3"/>
      <c r="N39" s="3"/>
    </row>
    <row r="40" spans="2:14" ht="15">
      <c r="B40" s="138" t="s">
        <v>137</v>
      </c>
      <c r="C40" s="144">
        <f>D12*1%</f>
        <v>124.21000000000001</v>
      </c>
      <c r="D40" s="145"/>
      <c r="E40" s="3"/>
      <c r="F40" s="3"/>
      <c r="G40" s="3"/>
      <c r="H40" s="169" t="s">
        <v>136</v>
      </c>
      <c r="I40" s="173"/>
      <c r="J40" s="3"/>
      <c r="K40" s="3"/>
      <c r="L40" s="3"/>
      <c r="M40" s="3"/>
      <c r="N40" s="3"/>
    </row>
    <row r="41" spans="2:14" ht="15">
      <c r="B41" s="138" t="s">
        <v>139</v>
      </c>
      <c r="C41" s="144"/>
      <c r="D41" s="145"/>
      <c r="E41" s="3"/>
      <c r="F41" s="3"/>
      <c r="G41" s="3"/>
      <c r="H41" s="169" t="s">
        <v>138</v>
      </c>
      <c r="I41" s="173"/>
      <c r="J41" s="3"/>
      <c r="K41" s="3"/>
      <c r="L41" s="3"/>
      <c r="M41" s="3"/>
      <c r="N41" s="3"/>
    </row>
    <row r="42" spans="2:14" ht="15">
      <c r="B42" s="138" t="s">
        <v>141</v>
      </c>
      <c r="C42" s="144">
        <v>0</v>
      </c>
      <c r="D42" s="145"/>
      <c r="E42" s="3"/>
      <c r="F42" s="3"/>
      <c r="G42" s="3"/>
      <c r="H42" s="169" t="s">
        <v>140</v>
      </c>
      <c r="I42" s="173"/>
      <c r="J42" s="3"/>
      <c r="K42" s="3"/>
      <c r="L42" s="3"/>
      <c r="M42" s="3"/>
      <c r="N42" s="3"/>
    </row>
    <row r="43" spans="2:15" ht="15">
      <c r="B43" s="138" t="s">
        <v>143</v>
      </c>
      <c r="C43" s="147"/>
      <c r="D43" s="135"/>
      <c r="E43" s="3"/>
      <c r="F43" s="3"/>
      <c r="G43" s="3"/>
      <c r="H43" s="169" t="s">
        <v>142</v>
      </c>
      <c r="I43" s="175" t="s">
        <v>164</v>
      </c>
      <c r="J43" s="3"/>
      <c r="K43" s="3"/>
      <c r="L43" s="3"/>
      <c r="M43" s="3"/>
      <c r="N43" s="3">
        <f>30824*0.01</f>
        <v>308.24</v>
      </c>
      <c r="O43">
        <f>30824-308.24</f>
        <v>30515.76</v>
      </c>
    </row>
    <row r="44" spans="2:14" ht="15">
      <c r="B44" s="138" t="s">
        <v>145</v>
      </c>
      <c r="C44" s="142"/>
      <c r="D44" s="145">
        <f>SUM(C16:C43)</f>
        <v>124.21000000000001</v>
      </c>
      <c r="E44" s="3"/>
      <c r="F44" s="3"/>
      <c r="G44" s="3"/>
      <c r="H44" s="169" t="s">
        <v>144</v>
      </c>
      <c r="I44" s="178" t="s">
        <v>169</v>
      </c>
      <c r="J44" s="3"/>
      <c r="K44" s="3"/>
      <c r="L44" s="3"/>
      <c r="M44" s="3"/>
      <c r="N44" s="3"/>
    </row>
    <row r="45" spans="2:14" ht="15.75" thickBot="1">
      <c r="B45" s="138" t="s">
        <v>66</v>
      </c>
      <c r="C45" s="148"/>
      <c r="D45" s="146"/>
      <c r="E45" s="3"/>
      <c r="F45" s="3"/>
      <c r="G45" s="3"/>
      <c r="H45" s="169" t="s">
        <v>146</v>
      </c>
      <c r="I45" s="172" t="s">
        <v>198</v>
      </c>
      <c r="J45" s="3"/>
      <c r="K45" s="3"/>
      <c r="L45" s="3"/>
      <c r="M45" s="3"/>
      <c r="N45" s="3"/>
    </row>
    <row r="46" spans="2:14" ht="15.75" thickBot="1">
      <c r="B46" s="149" t="s">
        <v>148</v>
      </c>
      <c r="C46" s="150"/>
      <c r="D46" s="151">
        <f>D12-D44</f>
        <v>12296.79</v>
      </c>
      <c r="E46" s="3"/>
      <c r="F46" s="3"/>
      <c r="G46" s="3"/>
      <c r="H46" s="169" t="s">
        <v>147</v>
      </c>
      <c r="I46" s="173"/>
      <c r="J46" s="3"/>
      <c r="K46" s="3"/>
      <c r="L46" s="3"/>
      <c r="M46" s="3"/>
      <c r="N46" s="3"/>
    </row>
    <row r="47" spans="2:14" ht="15">
      <c r="B47" s="136"/>
      <c r="C47" s="150"/>
      <c r="D47" s="146"/>
      <c r="E47" s="3"/>
      <c r="F47" s="3"/>
      <c r="G47" s="3"/>
      <c r="H47" s="169" t="s">
        <v>149</v>
      </c>
      <c r="I47" s="172" t="s">
        <v>198</v>
      </c>
      <c r="J47" s="3"/>
      <c r="K47" s="3"/>
      <c r="L47" s="3"/>
      <c r="M47" s="3"/>
      <c r="N47" s="3"/>
    </row>
    <row r="48" spans="2:14" ht="15">
      <c r="B48" s="138" t="s">
        <v>151</v>
      </c>
      <c r="C48" s="5"/>
      <c r="D48" s="135"/>
      <c r="E48" s="3"/>
      <c r="F48" s="3"/>
      <c r="G48" s="3"/>
      <c r="H48" s="169" t="s">
        <v>150</v>
      </c>
      <c r="I48" s="173"/>
      <c r="J48" s="3"/>
      <c r="K48" s="3"/>
      <c r="L48" s="3"/>
      <c r="M48" s="3"/>
      <c r="N48" s="3"/>
    </row>
    <row r="49" spans="2:14" ht="15">
      <c r="B49" s="138" t="s">
        <v>153</v>
      </c>
      <c r="C49" s="5"/>
      <c r="D49" s="135"/>
      <c r="E49" s="3"/>
      <c r="F49" s="3"/>
      <c r="G49" s="3"/>
      <c r="H49" s="169" t="s">
        <v>152</v>
      </c>
      <c r="I49" s="175" t="s">
        <v>164</v>
      </c>
      <c r="J49" s="3"/>
      <c r="K49" s="3"/>
      <c r="L49" s="3"/>
      <c r="M49" s="3"/>
      <c r="N49" s="3"/>
    </row>
    <row r="50" spans="2:14" ht="15">
      <c r="B50" s="138" t="s">
        <v>155</v>
      </c>
      <c r="C50" s="5"/>
      <c r="D50" s="135"/>
      <c r="E50" s="3"/>
      <c r="F50" s="3"/>
      <c r="G50" s="3"/>
      <c r="H50" s="169" t="s">
        <v>154</v>
      </c>
      <c r="I50" s="173"/>
      <c r="J50" s="3"/>
      <c r="K50" s="3"/>
      <c r="L50" s="3"/>
      <c r="M50" s="3"/>
      <c r="N50" s="3"/>
    </row>
    <row r="51" spans="2:14" ht="15">
      <c r="B51" s="149" t="s">
        <v>159</v>
      </c>
      <c r="C51" s="152"/>
      <c r="D51" s="153"/>
      <c r="E51" s="3"/>
      <c r="F51" s="3"/>
      <c r="G51" s="3"/>
      <c r="H51" s="169" t="s">
        <v>156</v>
      </c>
      <c r="I51" s="175" t="s">
        <v>164</v>
      </c>
      <c r="J51" s="3"/>
      <c r="K51" s="3"/>
      <c r="L51" s="3"/>
      <c r="M51" s="3"/>
      <c r="N51" s="3"/>
    </row>
    <row r="52" spans="2:14" ht="15">
      <c r="B52" s="136"/>
      <c r="C52" s="5"/>
      <c r="D52" s="146"/>
      <c r="E52" s="3"/>
      <c r="F52" s="3"/>
      <c r="G52" s="3"/>
      <c r="H52" s="169" t="s">
        <v>157</v>
      </c>
      <c r="I52" s="173" t="s">
        <v>200</v>
      </c>
      <c r="J52" s="3"/>
      <c r="K52" s="3"/>
      <c r="L52" s="3"/>
      <c r="M52" s="3"/>
      <c r="N52" s="3"/>
    </row>
    <row r="53" spans="2:14" ht="15">
      <c r="B53" s="136"/>
      <c r="C53" s="5"/>
      <c r="D53" s="135"/>
      <c r="E53" s="3"/>
      <c r="F53" s="3"/>
      <c r="G53" s="3"/>
      <c r="H53" s="169" t="s">
        <v>158</v>
      </c>
      <c r="I53" s="172" t="s">
        <v>66</v>
      </c>
      <c r="J53" s="3"/>
      <c r="K53" s="3"/>
      <c r="L53" s="3"/>
      <c r="M53" s="3"/>
      <c r="N53" s="3"/>
    </row>
    <row r="54" spans="2:14" ht="15">
      <c r="B54" s="136"/>
      <c r="C54" s="5" t="s">
        <v>174</v>
      </c>
      <c r="D54" s="135"/>
      <c r="E54" s="3"/>
      <c r="F54" s="3"/>
      <c r="G54" s="3"/>
      <c r="H54" s="169" t="s">
        <v>160</v>
      </c>
      <c r="I54" s="173"/>
      <c r="J54" s="3"/>
      <c r="K54" s="3"/>
      <c r="L54" s="3"/>
      <c r="M54" s="3"/>
      <c r="N54" s="3"/>
    </row>
    <row r="55" spans="2:14" ht="15">
      <c r="B55" s="149" t="s">
        <v>261</v>
      </c>
      <c r="C55" s="154" t="s">
        <v>165</v>
      </c>
      <c r="D55" s="155"/>
      <c r="E55" s="3"/>
      <c r="F55" s="3"/>
      <c r="G55" s="3"/>
      <c r="H55" s="169" t="s">
        <v>161</v>
      </c>
      <c r="I55" s="175" t="s">
        <v>164</v>
      </c>
      <c r="J55" s="3"/>
      <c r="K55" s="3"/>
      <c r="L55" s="3"/>
      <c r="M55" s="3"/>
      <c r="N55" s="3"/>
    </row>
    <row r="56" spans="2:14" ht="15">
      <c r="B56" s="156"/>
      <c r="C56" s="154" t="s">
        <v>166</v>
      </c>
      <c r="D56" s="135"/>
      <c r="E56" s="3"/>
      <c r="F56" s="3"/>
      <c r="G56" s="3"/>
      <c r="H56" s="169" t="s">
        <v>162</v>
      </c>
      <c r="I56" s="173"/>
      <c r="J56" s="3"/>
      <c r="K56" s="3"/>
      <c r="L56" s="3"/>
      <c r="M56" s="3"/>
      <c r="N56" s="3"/>
    </row>
    <row r="57" spans="2:14" ht="15.75" thickBot="1">
      <c r="B57" s="156"/>
      <c r="C57" s="154"/>
      <c r="D57" s="135"/>
      <c r="E57" s="3"/>
      <c r="F57" s="3"/>
      <c r="G57" s="3"/>
      <c r="H57" s="170" t="s">
        <v>66</v>
      </c>
      <c r="I57" s="179"/>
      <c r="J57" s="3"/>
      <c r="K57" s="3"/>
      <c r="L57" s="3"/>
      <c r="M57" s="3"/>
      <c r="N57" s="3"/>
    </row>
    <row r="58" spans="2:14" ht="15">
      <c r="B58" s="156"/>
      <c r="C58" s="154"/>
      <c r="D58" s="135"/>
      <c r="E58" s="3"/>
      <c r="F58" s="3"/>
      <c r="G58" s="3"/>
      <c r="H58" s="136"/>
      <c r="I58" s="163" t="s">
        <v>66</v>
      </c>
      <c r="J58" s="3"/>
      <c r="K58" s="3"/>
      <c r="L58" s="3"/>
      <c r="M58" s="3"/>
      <c r="N58" s="3"/>
    </row>
    <row r="59" spans="2:14" ht="15">
      <c r="B59" s="136"/>
      <c r="C59" s="157" t="s">
        <v>196</v>
      </c>
      <c r="D59" s="135"/>
      <c r="E59" s="3"/>
      <c r="F59" s="3"/>
      <c r="G59" s="3"/>
      <c r="H59" s="164" t="s">
        <v>66</v>
      </c>
      <c r="I59" s="135"/>
      <c r="J59" s="3"/>
      <c r="K59" s="3"/>
      <c r="L59" s="3"/>
      <c r="M59" s="3"/>
      <c r="N59" s="3"/>
    </row>
    <row r="60" spans="2:14" ht="15">
      <c r="B60" s="149" t="s">
        <v>163</v>
      </c>
      <c r="C60" s="154" t="s">
        <v>167</v>
      </c>
      <c r="D60" s="135"/>
      <c r="E60" s="3"/>
      <c r="F60" s="3"/>
      <c r="G60" s="3"/>
      <c r="H60" s="165" t="s">
        <v>170</v>
      </c>
      <c r="I60" s="135"/>
      <c r="J60" s="3"/>
      <c r="K60" s="3"/>
      <c r="L60" s="3"/>
      <c r="M60" s="3"/>
      <c r="N60" s="3"/>
    </row>
    <row r="61" spans="2:14" ht="15.75" thickBot="1">
      <c r="B61" s="158"/>
      <c r="C61" s="159"/>
      <c r="D61" s="160"/>
      <c r="E61" s="3"/>
      <c r="F61" s="3"/>
      <c r="G61" s="3"/>
      <c r="H61" s="149" t="s">
        <v>275</v>
      </c>
      <c r="I61" s="135"/>
      <c r="J61" s="3"/>
      <c r="K61" s="3"/>
      <c r="L61" s="3"/>
      <c r="M61" s="3"/>
      <c r="N61" s="3"/>
    </row>
    <row r="62" spans="2:14" ht="15.75" thickBot="1">
      <c r="B62" s="3"/>
      <c r="E62" s="3"/>
      <c r="F62" s="3"/>
      <c r="G62" s="3"/>
      <c r="H62" s="166" t="s">
        <v>276</v>
      </c>
      <c r="I62" s="167"/>
      <c r="J62" s="3"/>
      <c r="K62" s="3"/>
      <c r="L62" s="3"/>
      <c r="M62" s="3"/>
      <c r="N62" s="3"/>
    </row>
    <row r="63" spans="2:14" ht="15">
      <c r="B63" s="3"/>
      <c r="C63" s="4"/>
      <c r="D63" s="3"/>
      <c r="E63" s="3"/>
      <c r="F63" s="3"/>
      <c r="G63" s="3"/>
      <c r="H63" s="10"/>
      <c r="I63" s="9"/>
      <c r="J63" s="3"/>
      <c r="K63" s="3"/>
      <c r="L63" s="3"/>
      <c r="M63" s="3"/>
      <c r="N63" s="3"/>
    </row>
    <row r="64" spans="2:14" ht="15"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5"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5"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5"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5"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5"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5"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5"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5"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5"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5"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5"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5"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5"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5"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5"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5"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15"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15"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15"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15"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15"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15"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15"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15"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15"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ht="15"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ht="15"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ht="15"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ht="15"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ht="15"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ht="15"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ht="15"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ht="15"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ht="15"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ht="15"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ht="15"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ht="15"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ht="15"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ht="15"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ht="15"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ht="15"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ht="15"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ht="15"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ht="15"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ht="15"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ht="15"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ht="15"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ht="15"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ht="15"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ht="15"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ht="15"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ht="15"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ht="15"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ht="15"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ht="15"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ht="15"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ht="15"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ht="15"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ht="15"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ht="15"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ht="15"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ht="15"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ht="15"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ht="15"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ht="15"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ht="15"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ht="15"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ht="15"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ht="15">
      <c r="B133" s="3"/>
      <c r="C133" s="4"/>
      <c r="D133" s="3"/>
      <c r="E133" s="3"/>
      <c r="F133" s="3"/>
      <c r="G133" s="3"/>
      <c r="J133" s="3"/>
      <c r="K133" s="3"/>
      <c r="L133" s="3"/>
      <c r="M133" s="3"/>
      <c r="N133" s="3"/>
    </row>
    <row r="134" spans="2:14" ht="15">
      <c r="B134" s="3"/>
      <c r="C134" s="4"/>
      <c r="D134" s="3"/>
      <c r="E134" s="3"/>
      <c r="F134" s="3"/>
      <c r="G134" s="3"/>
      <c r="J134" s="3"/>
      <c r="K134" s="3"/>
      <c r="L134" s="3"/>
      <c r="M134" s="3"/>
      <c r="N134" s="3"/>
    </row>
    <row r="135" spans="2:14" ht="15">
      <c r="B135" s="3"/>
      <c r="C135" s="4"/>
      <c r="D135" s="3"/>
      <c r="E135" s="3"/>
      <c r="F135" s="3"/>
      <c r="G135" s="3"/>
      <c r="J135" s="3"/>
      <c r="K135" s="3"/>
      <c r="L135" s="3"/>
      <c r="M135" s="3"/>
      <c r="N135" s="3"/>
    </row>
    <row r="136" spans="2:14" ht="15">
      <c r="B136" s="3"/>
      <c r="C136" s="4"/>
      <c r="D136" s="3"/>
      <c r="E136" s="3"/>
      <c r="F136" s="3"/>
      <c r="G136" s="3"/>
      <c r="J136" s="3"/>
      <c r="K136" s="3"/>
      <c r="L136" s="3"/>
      <c r="M136" s="3"/>
      <c r="N136" s="3"/>
    </row>
    <row r="137" spans="2:14" ht="15">
      <c r="B137" s="3"/>
      <c r="C137" s="4"/>
      <c r="D137" s="3"/>
      <c r="E137" s="3"/>
      <c r="F137" s="3"/>
      <c r="G137" s="3"/>
      <c r="J137" s="3"/>
      <c r="K137" s="3"/>
      <c r="L137" s="3"/>
      <c r="M137" s="3"/>
      <c r="N137" s="3"/>
    </row>
    <row r="138" spans="2:14" ht="15">
      <c r="B138" s="3"/>
      <c r="C138" s="4"/>
      <c r="D138" s="3"/>
      <c r="E138" s="3"/>
      <c r="F138" s="3"/>
      <c r="G138" s="3"/>
      <c r="J138" s="3"/>
      <c r="K138" s="3"/>
      <c r="L138" s="3"/>
      <c r="M138" s="3"/>
      <c r="N138" s="3"/>
    </row>
    <row r="139" spans="2:14" ht="15">
      <c r="B139" s="3"/>
      <c r="C139" s="4"/>
      <c r="D139" s="3"/>
      <c r="E139" s="3"/>
      <c r="F139" s="3"/>
      <c r="G139" s="3"/>
      <c r="J139" s="3"/>
      <c r="K139" s="3"/>
      <c r="L139" s="3"/>
      <c r="M139" s="3"/>
      <c r="N139" s="3"/>
    </row>
    <row r="140" spans="2:14" ht="15">
      <c r="B140" s="3"/>
      <c r="C140" s="4"/>
      <c r="D140" s="3"/>
      <c r="E140" s="3"/>
      <c r="F140" s="3"/>
      <c r="G140" s="3"/>
      <c r="J140" s="3"/>
      <c r="K140" s="3"/>
      <c r="L140" s="3"/>
      <c r="M140" s="3"/>
      <c r="N140" s="3"/>
    </row>
    <row r="141" spans="2:14" ht="15">
      <c r="B141" s="3"/>
      <c r="C141" s="4"/>
      <c r="D141" s="3"/>
      <c r="E141" s="3"/>
      <c r="F141" s="3"/>
      <c r="G141" s="3"/>
      <c r="J141" s="3"/>
      <c r="K141" s="3"/>
      <c r="L141" s="3"/>
      <c r="M141" s="3"/>
      <c r="N141" s="3"/>
    </row>
    <row r="142" spans="2:14" ht="15">
      <c r="B142" s="3"/>
      <c r="C142" s="4"/>
      <c r="D142" s="3"/>
      <c r="E142" s="3"/>
      <c r="F142" s="3"/>
      <c r="G142" s="3"/>
      <c r="J142" s="3"/>
      <c r="K142" s="3"/>
      <c r="L142" s="3"/>
      <c r="M142" s="3"/>
      <c r="N142" s="3"/>
    </row>
    <row r="143" spans="2:14" ht="15">
      <c r="B143" s="3"/>
      <c r="C143" s="4"/>
      <c r="D143" s="3"/>
      <c r="E143" s="3"/>
      <c r="F143" s="3"/>
      <c r="G143" s="3"/>
      <c r="J143" s="3"/>
      <c r="K143" s="3"/>
      <c r="L143" s="3"/>
      <c r="M143" s="3"/>
      <c r="N143" s="3"/>
    </row>
    <row r="144" spans="3:14" ht="15">
      <c r="C144" s="4"/>
      <c r="D144" s="3"/>
      <c r="E144" s="3"/>
      <c r="F144" s="3"/>
      <c r="G144" s="3"/>
      <c r="J144" s="3"/>
      <c r="K144" s="3"/>
      <c r="L144" s="3"/>
      <c r="M144" s="3"/>
      <c r="N144" s="3"/>
    </row>
    <row r="145" spans="5:14" ht="15">
      <c r="E145" s="3"/>
      <c r="F145" s="3"/>
      <c r="G145" s="3"/>
      <c r="J145" s="3"/>
      <c r="K145" s="3"/>
      <c r="L145" s="3"/>
      <c r="M145" s="3"/>
      <c r="N145" s="3"/>
    </row>
    <row r="146" spans="5:14" ht="15">
      <c r="E146" s="3"/>
      <c r="F146" s="3"/>
      <c r="G146" s="3"/>
      <c r="J146" s="3"/>
      <c r="K146" s="3"/>
      <c r="L146" s="3"/>
      <c r="M146" s="3"/>
      <c r="N146" s="3"/>
    </row>
    <row r="147" spans="5:14" ht="15">
      <c r="E147" s="3"/>
      <c r="F147" s="3"/>
      <c r="G147" s="3"/>
      <c r="J147" s="3"/>
      <c r="K147" s="3"/>
      <c r="L147" s="3"/>
      <c r="M147" s="3"/>
      <c r="N147" s="3"/>
    </row>
    <row r="148" spans="5:14" ht="15">
      <c r="E148" s="3"/>
      <c r="F148" s="3"/>
      <c r="G148" s="3"/>
      <c r="J148" s="3"/>
      <c r="K148" s="3"/>
      <c r="L148" s="3"/>
      <c r="M148" s="3"/>
      <c r="N148" s="3"/>
    </row>
    <row r="149" spans="5:14" ht="15">
      <c r="E149" s="3"/>
      <c r="F149" s="3"/>
      <c r="G149" s="3"/>
      <c r="J149" s="3"/>
      <c r="K149" s="3"/>
      <c r="L149" s="3"/>
      <c r="M149" s="3"/>
      <c r="N149" s="3"/>
    </row>
    <row r="150" spans="5:14" ht="15">
      <c r="E150" s="3"/>
      <c r="F150" s="3"/>
      <c r="G150" s="3"/>
      <c r="J150" s="3"/>
      <c r="K150" s="3"/>
      <c r="L150" s="3"/>
      <c r="M150" s="3"/>
      <c r="N150" s="3"/>
    </row>
    <row r="151" spans="5:14" ht="15">
      <c r="E151" s="3"/>
      <c r="F151" s="3"/>
      <c r="G151" s="3"/>
      <c r="J151" s="3"/>
      <c r="K151" s="3"/>
      <c r="L151" s="3"/>
      <c r="M151" s="3"/>
      <c r="N151" s="3"/>
    </row>
    <row r="152" spans="5:14" ht="15">
      <c r="E152" s="3"/>
      <c r="F152" s="3"/>
      <c r="G152" s="3"/>
      <c r="J152" s="3"/>
      <c r="K152" s="3"/>
      <c r="L152" s="3"/>
      <c r="M152" s="3"/>
      <c r="N152" s="3"/>
    </row>
    <row r="153" spans="5:14" ht="15">
      <c r="E153" s="3"/>
      <c r="F153" s="3"/>
      <c r="G153" s="3"/>
      <c r="J153" s="3"/>
      <c r="K153" s="3"/>
      <c r="L153" s="3"/>
      <c r="M153" s="3"/>
      <c r="N153" s="3"/>
    </row>
    <row r="154" spans="6:14" ht="15">
      <c r="F154" s="3"/>
      <c r="G154" s="3"/>
      <c r="J154" s="3"/>
      <c r="K154" s="3"/>
      <c r="L154" s="3"/>
      <c r="M154" s="3"/>
      <c r="N154" s="3"/>
    </row>
  </sheetData>
  <printOptions horizontalCentered="1"/>
  <pageMargins left="0.5" right="0.42" top="0.5" bottom="0" header="0.48" footer="0.4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66"/>
  <sheetViews>
    <sheetView workbookViewId="0" topLeftCell="C33">
      <selection activeCell="C40" sqref="C40"/>
    </sheetView>
  </sheetViews>
  <sheetFormatPr defaultColWidth="9.140625" defaultRowHeight="12.75"/>
  <cols>
    <col min="3" max="3" width="8.57421875" style="0" customWidth="1"/>
    <col min="4" max="4" width="38.140625" style="0" customWidth="1"/>
    <col min="5" max="5" width="14.421875" style="0" customWidth="1"/>
  </cols>
  <sheetData>
    <row r="1" spans="3:5" ht="21" customHeight="1">
      <c r="C1" s="180" t="s">
        <v>222</v>
      </c>
      <c r="D1" s="180"/>
      <c r="E1" s="180"/>
    </row>
    <row r="2" ht="12.75">
      <c r="D2" t="s">
        <v>203</v>
      </c>
    </row>
    <row r="3" spans="3:5" ht="15">
      <c r="C3" s="181" t="s">
        <v>228</v>
      </c>
      <c r="D3" s="181"/>
      <c r="E3" s="181"/>
    </row>
    <row r="4" ht="13.5" thickBot="1"/>
    <row r="5" spans="3:5" ht="13.5" thickBot="1">
      <c r="C5" s="126" t="s">
        <v>204</v>
      </c>
      <c r="D5" s="127" t="s">
        <v>205</v>
      </c>
      <c r="E5" s="127" t="s">
        <v>277</v>
      </c>
    </row>
    <row r="6" spans="3:5" ht="12.75">
      <c r="C6" s="120"/>
      <c r="D6" s="8"/>
      <c r="E6" s="121"/>
    </row>
    <row r="7" spans="3:5" ht="12.75">
      <c r="C7" s="122">
        <v>1</v>
      </c>
      <c r="D7" s="118" t="s">
        <v>207</v>
      </c>
      <c r="E7" s="121"/>
    </row>
    <row r="8" spans="3:5" ht="15">
      <c r="C8" s="122"/>
      <c r="D8" s="28" t="s">
        <v>225</v>
      </c>
      <c r="E8" s="121"/>
    </row>
    <row r="9" spans="3:5" ht="15">
      <c r="C9" s="122"/>
      <c r="D9" s="28" t="s">
        <v>226</v>
      </c>
      <c r="E9" s="121"/>
    </row>
    <row r="10" spans="3:5" ht="15">
      <c r="C10" s="122"/>
      <c r="D10" s="28" t="s">
        <v>227</v>
      </c>
      <c r="E10" s="121"/>
    </row>
    <row r="11" spans="3:5" ht="15">
      <c r="C11" s="122"/>
      <c r="D11" s="28"/>
      <c r="E11" s="121"/>
    </row>
    <row r="12" spans="3:5" ht="12.75">
      <c r="C12" s="122">
        <v>2</v>
      </c>
      <c r="D12" s="118" t="s">
        <v>229</v>
      </c>
      <c r="E12" s="123"/>
    </row>
    <row r="13" spans="3:5" ht="15">
      <c r="C13" s="122"/>
      <c r="D13" s="28" t="s">
        <v>225</v>
      </c>
      <c r="E13" s="123"/>
    </row>
    <row r="14" spans="3:5" ht="15">
      <c r="C14" s="122"/>
      <c r="D14" s="28" t="s">
        <v>226</v>
      </c>
      <c r="E14" s="123"/>
    </row>
    <row r="15" spans="3:5" ht="15">
      <c r="C15" s="122"/>
      <c r="D15" s="28" t="s">
        <v>227</v>
      </c>
      <c r="E15" s="123"/>
    </row>
    <row r="16" spans="3:5" ht="12.75">
      <c r="C16" s="122"/>
      <c r="D16" s="8"/>
      <c r="E16" s="123"/>
    </row>
    <row r="17" spans="3:5" ht="12.75">
      <c r="C17" s="122">
        <v>3</v>
      </c>
      <c r="D17" s="118" t="s">
        <v>232</v>
      </c>
      <c r="E17" s="123"/>
    </row>
    <row r="18" spans="3:5" ht="15">
      <c r="C18" s="122"/>
      <c r="D18" s="28" t="s">
        <v>225</v>
      </c>
      <c r="E18" s="123"/>
    </row>
    <row r="19" spans="3:5" ht="15">
      <c r="C19" s="122"/>
      <c r="D19" s="28" t="s">
        <v>226</v>
      </c>
      <c r="E19" s="123"/>
    </row>
    <row r="20" spans="3:5" ht="15">
      <c r="C20" s="122"/>
      <c r="D20" s="28" t="s">
        <v>227</v>
      </c>
      <c r="E20" s="123"/>
    </row>
    <row r="21" spans="3:5" ht="12.75">
      <c r="C21" s="122"/>
      <c r="D21" s="8"/>
      <c r="E21" s="123"/>
    </row>
    <row r="22" spans="3:5" ht="12.75">
      <c r="C22" s="122">
        <v>4</v>
      </c>
      <c r="D22" s="118" t="s">
        <v>233</v>
      </c>
      <c r="E22" s="123"/>
    </row>
    <row r="23" spans="3:5" ht="15">
      <c r="C23" s="122"/>
      <c r="D23" s="28" t="s">
        <v>225</v>
      </c>
      <c r="E23" s="123"/>
    </row>
    <row r="24" spans="3:5" ht="15">
      <c r="C24" s="122"/>
      <c r="D24" s="28" t="s">
        <v>226</v>
      </c>
      <c r="E24" s="123"/>
    </row>
    <row r="25" spans="3:5" ht="15">
      <c r="C25" s="122"/>
      <c r="D25" s="28" t="s">
        <v>227</v>
      </c>
      <c r="E25" s="123"/>
    </row>
    <row r="26" spans="3:5" ht="12.75">
      <c r="C26" s="122"/>
      <c r="D26" s="8"/>
      <c r="E26" s="123"/>
    </row>
    <row r="27" spans="3:5" ht="12.75">
      <c r="C27" s="122">
        <v>5</v>
      </c>
      <c r="D27" s="118" t="s">
        <v>230</v>
      </c>
      <c r="E27" s="123"/>
    </row>
    <row r="28" spans="3:5" ht="15">
      <c r="C28" s="122"/>
      <c r="D28" s="28" t="s">
        <v>225</v>
      </c>
      <c r="E28" s="123"/>
    </row>
    <row r="29" spans="3:5" ht="15">
      <c r="C29" s="122"/>
      <c r="D29" s="28" t="s">
        <v>226</v>
      </c>
      <c r="E29" s="123"/>
    </row>
    <row r="30" spans="3:5" ht="15">
      <c r="C30" s="122"/>
      <c r="D30" s="28" t="s">
        <v>227</v>
      </c>
      <c r="E30" s="123"/>
    </row>
    <row r="31" spans="3:5" ht="12.75">
      <c r="C31" s="122"/>
      <c r="D31" s="8"/>
      <c r="E31" s="123"/>
    </row>
    <row r="32" spans="3:5" ht="12.75">
      <c r="C32" s="122">
        <v>6</v>
      </c>
      <c r="D32" s="118" t="s">
        <v>234</v>
      </c>
      <c r="E32" s="123"/>
    </row>
    <row r="33" spans="3:5" ht="15">
      <c r="C33" s="122"/>
      <c r="D33" s="28" t="s">
        <v>225</v>
      </c>
      <c r="E33" s="123"/>
    </row>
    <row r="34" spans="3:5" ht="15">
      <c r="C34" s="122"/>
      <c r="D34" s="28" t="s">
        <v>226</v>
      </c>
      <c r="E34" s="123"/>
    </row>
    <row r="35" spans="3:5" ht="15">
      <c r="C35" s="122"/>
      <c r="D35" s="28" t="s">
        <v>227</v>
      </c>
      <c r="E35" s="123"/>
    </row>
    <row r="36" spans="3:5" ht="12.75">
      <c r="C36" s="122"/>
      <c r="D36" s="8"/>
      <c r="E36" s="123"/>
    </row>
    <row r="37" spans="3:5" ht="12.75">
      <c r="C37" s="122">
        <v>7</v>
      </c>
      <c r="D37" s="118" t="s">
        <v>231</v>
      </c>
      <c r="E37" s="123"/>
    </row>
    <row r="38" spans="3:5" ht="15">
      <c r="C38" s="122"/>
      <c r="D38" s="28" t="s">
        <v>225</v>
      </c>
      <c r="E38" s="123"/>
    </row>
    <row r="39" spans="3:5" ht="15">
      <c r="C39" s="122"/>
      <c r="D39" s="28" t="s">
        <v>226</v>
      </c>
      <c r="E39" s="123"/>
    </row>
    <row r="40" spans="3:5" ht="15.75" thickBot="1">
      <c r="C40" s="122"/>
      <c r="D40" s="119" t="s">
        <v>227</v>
      </c>
      <c r="E40" s="123"/>
    </row>
    <row r="41" spans="3:5" ht="13.5" thickBot="1">
      <c r="C41" s="124"/>
      <c r="D41" s="12"/>
      <c r="E41" s="125"/>
    </row>
    <row r="42" spans="3:5" ht="12.75">
      <c r="C42" s="128"/>
      <c r="D42" s="2"/>
      <c r="E42" s="129"/>
    </row>
    <row r="43" spans="3:7" ht="15">
      <c r="C43" s="128"/>
      <c r="D43" s="19"/>
      <c r="E43" s="129"/>
      <c r="F43" s="2"/>
      <c r="G43" s="2"/>
    </row>
    <row r="44" spans="3:7" ht="15">
      <c r="C44" s="128"/>
      <c r="D44" s="19"/>
      <c r="E44" s="129"/>
      <c r="F44" s="2"/>
      <c r="G44" s="2"/>
    </row>
    <row r="45" spans="3:7" ht="15">
      <c r="C45" s="128"/>
      <c r="D45" s="19"/>
      <c r="E45" s="129"/>
      <c r="F45" s="2"/>
      <c r="G45" s="2"/>
    </row>
    <row r="46" spans="3:7" ht="12.75">
      <c r="C46" s="128"/>
      <c r="D46" s="2"/>
      <c r="E46" s="129"/>
      <c r="F46" s="2"/>
      <c r="G46" s="2"/>
    </row>
    <row r="47" spans="3:7" ht="12.75">
      <c r="C47" s="128"/>
      <c r="D47" s="2"/>
      <c r="E47" s="2"/>
      <c r="F47" s="2"/>
      <c r="G47" s="2"/>
    </row>
    <row r="48" spans="3:7" ht="12.75">
      <c r="C48" s="128"/>
      <c r="D48" s="2"/>
      <c r="E48" s="129"/>
      <c r="F48" s="2"/>
      <c r="G48" s="2"/>
    </row>
    <row r="49" spans="3:7" ht="12.75">
      <c r="C49" s="128"/>
      <c r="D49" s="2"/>
      <c r="E49" s="2"/>
      <c r="F49" s="2"/>
      <c r="G49" s="2"/>
    </row>
    <row r="50" spans="3:7" ht="12.75">
      <c r="C50" s="128"/>
      <c r="D50" s="2"/>
      <c r="E50" s="129"/>
      <c r="F50" s="2"/>
      <c r="G50" s="2"/>
    </row>
    <row r="51" spans="3:7" ht="12.75">
      <c r="C51" s="128"/>
      <c r="D51" s="2"/>
      <c r="E51" s="2"/>
      <c r="F51" s="2"/>
      <c r="G51" s="2"/>
    </row>
    <row r="52" spans="3:7" ht="12.75">
      <c r="C52" s="128"/>
      <c r="D52" s="2"/>
      <c r="E52" s="129"/>
      <c r="F52" s="2"/>
      <c r="G52" s="2"/>
    </row>
    <row r="53" spans="3:7" ht="12.75">
      <c r="C53" s="128"/>
      <c r="D53" s="2"/>
      <c r="E53" s="2"/>
      <c r="F53" s="2"/>
      <c r="G53" s="2"/>
    </row>
    <row r="54" spans="3:7" ht="12.75">
      <c r="C54" s="128"/>
      <c r="D54" s="2"/>
      <c r="E54" s="129"/>
      <c r="F54" s="2"/>
      <c r="G54" s="2"/>
    </row>
    <row r="55" spans="3:7" ht="12.75">
      <c r="C55" s="128"/>
      <c r="D55" s="2"/>
      <c r="E55" s="2"/>
      <c r="F55" s="2"/>
      <c r="G55" s="2"/>
    </row>
    <row r="56" spans="3:7" ht="12.75">
      <c r="C56" s="128"/>
      <c r="D56" s="2"/>
      <c r="E56" s="129"/>
      <c r="F56" s="2"/>
      <c r="G56" s="2"/>
    </row>
    <row r="57" spans="3:7" ht="12.75">
      <c r="C57" s="128"/>
      <c r="D57" s="2"/>
      <c r="E57" s="2"/>
      <c r="F57" s="2"/>
      <c r="G57" s="2"/>
    </row>
    <row r="58" spans="3:7" ht="12.75">
      <c r="C58" s="128"/>
      <c r="D58" s="2"/>
      <c r="E58" s="2"/>
      <c r="F58" s="2"/>
      <c r="G58" s="2"/>
    </row>
    <row r="59" spans="3:7" ht="12.75">
      <c r="C59" s="2"/>
      <c r="D59" s="2"/>
      <c r="E59" s="2"/>
      <c r="F59" s="2"/>
      <c r="G59" s="2"/>
    </row>
    <row r="60" spans="3:7" ht="12.75">
      <c r="C60" s="2"/>
      <c r="D60" s="2"/>
      <c r="E60" s="2"/>
      <c r="F60" s="2"/>
      <c r="G60" s="2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  <row r="65" spans="3:7" ht="12.75">
      <c r="C65" s="2"/>
      <c r="D65" s="2"/>
      <c r="E65" s="2"/>
      <c r="F65" s="2"/>
      <c r="G65" s="2"/>
    </row>
    <row r="66" spans="3:7" ht="12.75">
      <c r="C66" s="2"/>
      <c r="D66" s="2"/>
      <c r="E66" s="2"/>
      <c r="F66" s="2"/>
      <c r="G66" s="2"/>
    </row>
  </sheetData>
  <mergeCells count="2">
    <mergeCell ref="C1:E1"/>
    <mergeCell ref="C3:E3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workbookViewId="0" topLeftCell="A1">
      <selection activeCell="B4" sqref="B4:F30"/>
    </sheetView>
  </sheetViews>
  <sheetFormatPr defaultColWidth="9.140625" defaultRowHeight="12.75"/>
  <cols>
    <col min="2" max="2" width="21.140625" style="0" customWidth="1"/>
    <col min="3" max="3" width="2.8515625" style="0" customWidth="1"/>
    <col min="4" max="4" width="13.421875" style="0" customWidth="1"/>
    <col min="5" max="5" width="6.421875" style="0" customWidth="1"/>
    <col min="6" max="6" width="23.421875" style="0" customWidth="1"/>
    <col min="8" max="8" width="14.00390625" style="0" bestFit="1" customWidth="1"/>
  </cols>
  <sheetData>
    <row r="1" ht="12.75">
      <c r="G1" t="s">
        <v>66</v>
      </c>
    </row>
    <row r="3" ht="13.5" thickBot="1"/>
    <row r="4" spans="2:7" ht="15">
      <c r="B4" s="101" t="s">
        <v>66</v>
      </c>
      <c r="C4" s="102" t="s">
        <v>208</v>
      </c>
      <c r="D4" s="103" t="s">
        <v>222</v>
      </c>
      <c r="E4" s="102"/>
      <c r="F4" s="104"/>
      <c r="G4" s="14"/>
    </row>
    <row r="5" spans="2:7" ht="15">
      <c r="B5" s="105"/>
      <c r="C5" s="19"/>
      <c r="D5" s="19"/>
      <c r="E5" s="19"/>
      <c r="F5" s="106"/>
      <c r="G5" s="14"/>
    </row>
    <row r="6" spans="2:7" ht="15">
      <c r="B6" s="105" t="s">
        <v>206</v>
      </c>
      <c r="C6" s="19" t="s">
        <v>208</v>
      </c>
      <c r="D6" s="19" t="s">
        <v>225</v>
      </c>
      <c r="E6" s="19"/>
      <c r="F6" s="107"/>
      <c r="G6" s="14"/>
    </row>
    <row r="7" spans="2:7" ht="15">
      <c r="B7" s="105"/>
      <c r="C7" s="19"/>
      <c r="D7" s="19" t="s">
        <v>226</v>
      </c>
      <c r="E7" s="19"/>
      <c r="F7" s="107"/>
      <c r="G7" s="14"/>
    </row>
    <row r="8" spans="2:7" ht="15">
      <c r="B8" s="105"/>
      <c r="C8" s="19"/>
      <c r="D8" s="19" t="s">
        <v>227</v>
      </c>
      <c r="E8" s="19"/>
      <c r="F8" s="107"/>
      <c r="G8" s="14"/>
    </row>
    <row r="9" spans="2:7" ht="15">
      <c r="B9" s="105"/>
      <c r="C9" s="19"/>
      <c r="D9" s="19"/>
      <c r="E9" s="19"/>
      <c r="F9" s="106"/>
      <c r="G9" s="14"/>
    </row>
    <row r="10" spans="2:7" ht="15">
      <c r="B10" s="105" t="s">
        <v>209</v>
      </c>
      <c r="C10" s="19" t="s">
        <v>208</v>
      </c>
      <c r="D10" s="19" t="s">
        <v>215</v>
      </c>
      <c r="E10" s="19"/>
      <c r="F10" s="106"/>
      <c r="G10" s="14"/>
    </row>
    <row r="11" spans="2:7" ht="15">
      <c r="B11" s="105"/>
      <c r="C11" s="19"/>
      <c r="D11" s="19"/>
      <c r="E11" s="19"/>
      <c r="F11" s="106"/>
      <c r="G11" s="14"/>
    </row>
    <row r="12" spans="2:7" ht="15">
      <c r="B12" s="105" t="s">
        <v>216</v>
      </c>
      <c r="C12" s="19" t="s">
        <v>208</v>
      </c>
      <c r="D12" s="19" t="s">
        <v>245</v>
      </c>
      <c r="E12" s="19"/>
      <c r="F12" s="106"/>
      <c r="G12" s="14"/>
    </row>
    <row r="13" spans="2:7" ht="15">
      <c r="B13" s="105" t="s">
        <v>217</v>
      </c>
      <c r="C13" s="19"/>
      <c r="D13" s="19"/>
      <c r="E13" s="19"/>
      <c r="F13" s="106"/>
      <c r="G13" s="14"/>
    </row>
    <row r="14" spans="2:7" ht="15">
      <c r="B14" s="105"/>
      <c r="C14" s="19"/>
      <c r="D14" s="19"/>
      <c r="E14" s="19"/>
      <c r="F14" s="106"/>
      <c r="G14" s="14"/>
    </row>
    <row r="15" spans="2:7" ht="15">
      <c r="B15" s="105" t="s">
        <v>210</v>
      </c>
      <c r="C15" s="19" t="s">
        <v>208</v>
      </c>
      <c r="D15" s="19" t="s">
        <v>238</v>
      </c>
      <c r="E15" s="19"/>
      <c r="F15" s="106"/>
      <c r="G15" s="14"/>
    </row>
    <row r="16" spans="2:7" ht="15">
      <c r="B16" s="105"/>
      <c r="C16" s="19"/>
      <c r="D16" s="19"/>
      <c r="E16" s="19"/>
      <c r="F16" s="106"/>
      <c r="G16" s="14"/>
    </row>
    <row r="17" spans="2:7" ht="15">
      <c r="B17" s="105" t="s">
        <v>211</v>
      </c>
      <c r="C17" s="19" t="s">
        <v>208</v>
      </c>
      <c r="D17" s="19" t="s">
        <v>257</v>
      </c>
      <c r="E17" s="19"/>
      <c r="F17" s="106"/>
      <c r="G17" s="14"/>
    </row>
    <row r="18" spans="2:7" ht="15">
      <c r="B18" s="108"/>
      <c r="C18" s="15"/>
      <c r="D18" s="15"/>
      <c r="E18" s="15"/>
      <c r="F18" s="109"/>
      <c r="G18" s="16"/>
    </row>
    <row r="19" spans="2:7" ht="15">
      <c r="B19" s="105"/>
      <c r="C19" s="19"/>
      <c r="D19" s="19"/>
      <c r="E19" s="19"/>
      <c r="F19" s="106"/>
      <c r="G19" s="17"/>
    </row>
    <row r="20" spans="2:7" ht="15">
      <c r="B20" s="110" t="s">
        <v>212</v>
      </c>
      <c r="C20" s="19"/>
      <c r="D20" s="19"/>
      <c r="E20" s="19"/>
      <c r="F20" s="106"/>
      <c r="G20" s="20"/>
    </row>
    <row r="21" spans="2:7" ht="15">
      <c r="B21" s="105"/>
      <c r="C21" s="19"/>
      <c r="D21" s="19"/>
      <c r="E21" s="19"/>
      <c r="F21" s="106"/>
      <c r="G21" s="14"/>
    </row>
    <row r="22" spans="2:7" ht="15">
      <c r="B22" s="105" t="s">
        <v>218</v>
      </c>
      <c r="C22" s="19"/>
      <c r="D22" s="19"/>
      <c r="E22" s="19" t="s">
        <v>66</v>
      </c>
      <c r="F22" s="111">
        <f>+'SCHEDULE IX &amp; VIII-06'!O36</f>
        <v>12421</v>
      </c>
      <c r="G22" s="14"/>
    </row>
    <row r="23" spans="2:7" ht="15">
      <c r="B23" s="105" t="s">
        <v>244</v>
      </c>
      <c r="C23" s="19"/>
      <c r="D23" s="19"/>
      <c r="E23" s="19"/>
      <c r="F23" s="112">
        <f>+F22*0.15</f>
        <v>1863.1499999999999</v>
      </c>
      <c r="G23" s="13"/>
    </row>
    <row r="24" spans="2:7" ht="15.75">
      <c r="B24" s="105"/>
      <c r="C24" s="19"/>
      <c r="D24" s="19"/>
      <c r="E24" s="19"/>
      <c r="F24" s="111">
        <f>+F22-F23</f>
        <v>10557.85</v>
      </c>
      <c r="G24" s="30"/>
    </row>
    <row r="25" spans="2:8" ht="15">
      <c r="B25" s="105" t="s">
        <v>213</v>
      </c>
      <c r="C25" s="19"/>
      <c r="D25" s="19"/>
      <c r="E25" s="19"/>
      <c r="F25" s="112">
        <f>'SCHEDULE IX &amp; VIII-06'!L11+'SCHEDULE IX &amp; VIII-06'!L21</f>
        <v>1045.961</v>
      </c>
      <c r="G25" s="31"/>
      <c r="H25" s="1"/>
    </row>
    <row r="26" spans="2:8" ht="15">
      <c r="B26" s="105"/>
      <c r="C26" s="19"/>
      <c r="D26" s="19"/>
      <c r="E26" s="19"/>
      <c r="F26" s="111">
        <f>+F24-F25</f>
        <v>9511.889000000001</v>
      </c>
      <c r="G26" s="31"/>
      <c r="H26" s="1"/>
    </row>
    <row r="27" spans="2:7" ht="15">
      <c r="B27" s="105" t="s">
        <v>237</v>
      </c>
      <c r="C27" s="19"/>
      <c r="D27" s="19"/>
      <c r="E27" s="19"/>
      <c r="F27" s="111">
        <f>+F26</f>
        <v>9511.889000000001</v>
      </c>
      <c r="G27" s="14"/>
    </row>
    <row r="28" spans="2:7" ht="15.75" thickBot="1">
      <c r="B28" s="105" t="s">
        <v>219</v>
      </c>
      <c r="C28" s="19"/>
      <c r="D28" s="19"/>
      <c r="E28" s="19"/>
      <c r="F28" s="113" t="s">
        <v>200</v>
      </c>
      <c r="G28" s="21"/>
    </row>
    <row r="29" spans="2:7" ht="15.75" thickTop="1">
      <c r="B29" s="110"/>
      <c r="C29" s="19"/>
      <c r="D29" s="19"/>
      <c r="E29" s="19"/>
      <c r="F29" s="114"/>
      <c r="G29" s="14"/>
    </row>
    <row r="30" spans="2:7" ht="15.75" thickBot="1">
      <c r="B30" s="115" t="s">
        <v>214</v>
      </c>
      <c r="C30" s="116"/>
      <c r="D30" s="116"/>
      <c r="E30" s="116"/>
      <c r="F30" s="117" t="s">
        <v>200</v>
      </c>
      <c r="G30" s="14"/>
    </row>
    <row r="31" spans="2:7" ht="15">
      <c r="B31" s="13"/>
      <c r="C31" s="13"/>
      <c r="D31" s="13"/>
      <c r="E31" s="13"/>
      <c r="F31" s="27"/>
      <c r="G31" s="14"/>
    </row>
    <row r="39" spans="2:6" ht="15">
      <c r="B39" s="18" t="s">
        <v>212</v>
      </c>
      <c r="C39" s="13"/>
      <c r="D39" s="13"/>
      <c r="E39" s="13"/>
      <c r="F39" s="14"/>
    </row>
    <row r="40" spans="2:6" ht="15">
      <c r="B40" s="13"/>
      <c r="C40" s="13"/>
      <c r="D40" s="13"/>
      <c r="E40" s="13"/>
      <c r="F40" s="14"/>
    </row>
    <row r="41" spans="2:6" ht="15">
      <c r="B41" s="13" t="s">
        <v>218</v>
      </c>
      <c r="C41" s="13"/>
      <c r="D41" s="13"/>
      <c r="E41" s="13" t="s">
        <v>66</v>
      </c>
      <c r="F41" s="22">
        <v>3188</v>
      </c>
    </row>
    <row r="42" spans="2:6" ht="15">
      <c r="B42" s="13" t="s">
        <v>244</v>
      </c>
      <c r="C42" s="13"/>
      <c r="D42" s="13"/>
      <c r="E42" s="13"/>
      <c r="F42" s="23">
        <f>F41*15%</f>
        <v>478.2</v>
      </c>
    </row>
    <row r="43" spans="2:6" ht="15">
      <c r="B43" s="13"/>
      <c r="C43" s="13"/>
      <c r="D43" s="13"/>
      <c r="E43" s="13"/>
      <c r="F43" s="22">
        <f>F41-F42</f>
        <v>2709.8</v>
      </c>
    </row>
    <row r="44" spans="2:6" ht="15">
      <c r="B44" s="13" t="s">
        <v>213</v>
      </c>
      <c r="C44" s="13"/>
      <c r="D44" s="13"/>
      <c r="E44" s="13"/>
      <c r="F44" s="23">
        <f>77.23+386</f>
        <v>463.23</v>
      </c>
    </row>
    <row r="45" spans="2:6" ht="15">
      <c r="B45" s="19"/>
      <c r="C45" s="13"/>
      <c r="D45" s="13"/>
      <c r="E45" s="13"/>
      <c r="F45" s="24">
        <f>F43-F44</f>
        <v>2246.57</v>
      </c>
    </row>
    <row r="46" spans="2:6" ht="15">
      <c r="B46" s="13" t="s">
        <v>237</v>
      </c>
      <c r="C46" s="13"/>
      <c r="D46" s="13"/>
      <c r="E46" s="13"/>
      <c r="F46" s="24">
        <f>+F45</f>
        <v>2246.57</v>
      </c>
    </row>
    <row r="47" spans="2:6" ht="15.75" thickBot="1">
      <c r="B47" s="13" t="s">
        <v>219</v>
      </c>
      <c r="C47" s="13"/>
      <c r="D47" s="13"/>
      <c r="E47" s="13"/>
      <c r="F47" s="25" t="s">
        <v>200</v>
      </c>
    </row>
    <row r="48" spans="2:6" ht="15.75" thickTop="1">
      <c r="B48" s="18"/>
      <c r="C48" s="13"/>
      <c r="D48" s="13"/>
      <c r="E48" s="13"/>
      <c r="F48" s="26"/>
    </row>
    <row r="49" spans="2:6" ht="15.75" thickBot="1">
      <c r="B49" s="18" t="s">
        <v>214</v>
      </c>
      <c r="C49" s="13"/>
      <c r="D49" s="13"/>
      <c r="E49" s="13"/>
      <c r="F49" s="25" t="s">
        <v>200</v>
      </c>
    </row>
    <row r="50" ht="13.5" thickTop="1"/>
  </sheetData>
  <printOptions horizontalCentered="1" verticalCentered="1"/>
  <pageMargins left="0.75" right="0.75" top="1" bottom="1" header="0.5" footer="0.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J19">
      <selection activeCell="J24" sqref="J24"/>
    </sheetView>
  </sheetViews>
  <sheetFormatPr defaultColWidth="9.140625" defaultRowHeight="12.75"/>
  <cols>
    <col min="1" max="1" width="9.140625" style="51" customWidth="1"/>
    <col min="2" max="2" width="37.7109375" style="51" customWidth="1"/>
    <col min="3" max="3" width="15.00390625" style="51" customWidth="1"/>
    <col min="4" max="4" width="14.28125" style="51" customWidth="1"/>
    <col min="5" max="5" width="37.7109375" style="51" customWidth="1"/>
    <col min="6" max="6" width="14.8515625" style="51" customWidth="1"/>
    <col min="7" max="7" width="15.28125" style="51" customWidth="1"/>
    <col min="8" max="9" width="9.140625" style="51" customWidth="1"/>
    <col min="10" max="10" width="39.7109375" style="51" customWidth="1"/>
    <col min="11" max="11" width="13.28125" style="51" customWidth="1"/>
    <col min="12" max="12" width="12.57421875" style="51" customWidth="1"/>
    <col min="13" max="13" width="32.8515625" style="51" customWidth="1"/>
    <col min="14" max="14" width="13.28125" style="51" customWidth="1"/>
    <col min="15" max="15" width="11.7109375" style="51" customWidth="1"/>
    <col min="16" max="16" width="9.140625" style="51" customWidth="1"/>
    <col min="17" max="17" width="10.7109375" style="51" customWidth="1"/>
    <col min="18" max="16384" width="9.140625" style="51" customWidth="1"/>
  </cols>
  <sheetData>
    <row r="1" ht="14.25">
      <c r="J1" s="51" t="s">
        <v>183</v>
      </c>
    </row>
    <row r="2" spans="10:15" ht="15">
      <c r="J2" s="3"/>
      <c r="K2" s="4"/>
      <c r="L2" s="83" t="s">
        <v>220</v>
      </c>
      <c r="M2" s="3"/>
      <c r="N2" s="83"/>
      <c r="O2" s="4"/>
    </row>
    <row r="3" spans="10:15" ht="15">
      <c r="J3" s="84" t="s">
        <v>51</v>
      </c>
      <c r="K3" s="4"/>
      <c r="L3" s="84" t="s">
        <v>52</v>
      </c>
      <c r="M3" s="85"/>
      <c r="N3" s="83"/>
      <c r="O3" s="4"/>
    </row>
    <row r="4" spans="2:15" ht="15">
      <c r="B4" s="32"/>
      <c r="C4" s="32"/>
      <c r="D4" s="33" t="s">
        <v>23</v>
      </c>
      <c r="E4" s="34"/>
      <c r="F4" s="32"/>
      <c r="G4" s="32"/>
      <c r="J4" s="86" t="s">
        <v>224</v>
      </c>
      <c r="K4" s="83"/>
      <c r="L4" s="83"/>
      <c r="M4" s="3"/>
      <c r="N4" s="4"/>
      <c r="O4" s="4"/>
    </row>
    <row r="5" spans="2:15" ht="15">
      <c r="B5" s="34" t="s">
        <v>51</v>
      </c>
      <c r="C5" s="35"/>
      <c r="D5" s="33" t="s">
        <v>24</v>
      </c>
      <c r="E5" s="36"/>
      <c r="F5" s="36"/>
      <c r="G5" s="32"/>
      <c r="J5" s="38" t="s">
        <v>0</v>
      </c>
      <c r="K5" s="39" t="s">
        <v>49</v>
      </c>
      <c r="L5" s="40" t="s">
        <v>49</v>
      </c>
      <c r="M5" s="41" t="s">
        <v>16</v>
      </c>
      <c r="N5" s="40" t="s">
        <v>49</v>
      </c>
      <c r="O5" s="40" t="s">
        <v>49</v>
      </c>
    </row>
    <row r="6" spans="2:15" ht="15">
      <c r="B6" s="37" t="s">
        <v>270</v>
      </c>
      <c r="C6" s="32"/>
      <c r="D6" s="36"/>
      <c r="E6" s="32"/>
      <c r="F6" s="32"/>
      <c r="G6" s="32"/>
      <c r="J6" s="42" t="s">
        <v>53</v>
      </c>
      <c r="K6" s="5"/>
      <c r="L6" s="43"/>
      <c r="M6" s="6" t="s">
        <v>271</v>
      </c>
      <c r="N6" s="43"/>
      <c r="O6" s="43">
        <v>0</v>
      </c>
    </row>
    <row r="7" spans="2:15" ht="15">
      <c r="B7" s="37" t="s">
        <v>246</v>
      </c>
      <c r="C7" s="34"/>
      <c r="D7" s="35"/>
      <c r="E7" s="34"/>
      <c r="F7" s="34"/>
      <c r="G7" s="32"/>
      <c r="J7" s="44" t="s">
        <v>1</v>
      </c>
      <c r="K7" s="5"/>
      <c r="L7" s="43">
        <v>0</v>
      </c>
      <c r="M7" s="6" t="s">
        <v>17</v>
      </c>
      <c r="N7" s="43"/>
      <c r="O7" s="43"/>
    </row>
    <row r="8" spans="2:15" ht="15">
      <c r="B8" s="38" t="s">
        <v>25</v>
      </c>
      <c r="C8" s="39" t="s">
        <v>49</v>
      </c>
      <c r="D8" s="40" t="s">
        <v>49</v>
      </c>
      <c r="E8" s="38" t="s">
        <v>36</v>
      </c>
      <c r="F8" s="41" t="s">
        <v>49</v>
      </c>
      <c r="G8" s="38" t="s">
        <v>49</v>
      </c>
      <c r="J8" s="44" t="s">
        <v>2</v>
      </c>
      <c r="K8" s="5"/>
      <c r="L8" s="43">
        <v>0</v>
      </c>
      <c r="M8" s="6"/>
      <c r="N8" s="43"/>
      <c r="O8" s="43"/>
    </row>
    <row r="9" spans="2:15" ht="15">
      <c r="B9" s="42" t="s">
        <v>223</v>
      </c>
      <c r="C9" s="6"/>
      <c r="D9" s="43"/>
      <c r="E9" s="42" t="s">
        <v>37</v>
      </c>
      <c r="F9" s="6"/>
      <c r="G9" s="43"/>
      <c r="J9" s="44" t="s">
        <v>3</v>
      </c>
      <c r="K9" s="5"/>
      <c r="L9" s="43">
        <v>0</v>
      </c>
      <c r="M9" s="6" t="s">
        <v>249</v>
      </c>
      <c r="N9" s="43"/>
      <c r="O9" s="43">
        <v>0</v>
      </c>
    </row>
    <row r="10" spans="2:15" ht="15">
      <c r="B10" s="44" t="s">
        <v>60</v>
      </c>
      <c r="C10" s="45">
        <v>51001</v>
      </c>
      <c r="D10" s="43" t="s">
        <v>66</v>
      </c>
      <c r="E10" s="44" t="s">
        <v>60</v>
      </c>
      <c r="F10" s="46">
        <v>0</v>
      </c>
      <c r="G10" s="47"/>
      <c r="J10" s="44" t="s">
        <v>4</v>
      </c>
      <c r="K10" s="5"/>
      <c r="L10" s="43">
        <v>0</v>
      </c>
      <c r="M10" s="6" t="s">
        <v>250</v>
      </c>
      <c r="N10" s="49">
        <v>3430</v>
      </c>
      <c r="O10" s="59"/>
    </row>
    <row r="11" spans="2:15" ht="15">
      <c r="B11" s="44" t="s">
        <v>186</v>
      </c>
      <c r="C11" s="48">
        <v>0</v>
      </c>
      <c r="D11" s="49">
        <f>SUM(C10:C11)</f>
        <v>51001</v>
      </c>
      <c r="E11" s="44" t="s">
        <v>38</v>
      </c>
      <c r="F11" s="46">
        <v>0</v>
      </c>
      <c r="G11" s="47"/>
      <c r="J11" s="44" t="s">
        <v>168</v>
      </c>
      <c r="K11" s="5"/>
      <c r="L11" s="49">
        <f>+F26</f>
        <v>43.761</v>
      </c>
      <c r="M11" s="6" t="s">
        <v>251</v>
      </c>
      <c r="N11" s="49">
        <v>8000</v>
      </c>
      <c r="O11" s="59"/>
    </row>
    <row r="12" spans="2:15" ht="15">
      <c r="B12" s="44"/>
      <c r="C12" s="5"/>
      <c r="D12" s="43"/>
      <c r="E12" s="44" t="s">
        <v>39</v>
      </c>
      <c r="F12" s="46">
        <v>0</v>
      </c>
      <c r="G12" s="47"/>
      <c r="J12" s="44" t="s">
        <v>184</v>
      </c>
      <c r="K12" s="5"/>
      <c r="L12" s="43">
        <v>0</v>
      </c>
      <c r="M12" s="6" t="s">
        <v>252</v>
      </c>
      <c r="N12" s="49">
        <v>812</v>
      </c>
      <c r="O12" s="59"/>
    </row>
    <row r="13" spans="2:15" ht="15">
      <c r="B13" s="42" t="s">
        <v>61</v>
      </c>
      <c r="C13" s="5"/>
      <c r="D13" s="43"/>
      <c r="E13" s="44" t="s">
        <v>40</v>
      </c>
      <c r="F13" s="46">
        <v>0</v>
      </c>
      <c r="G13" s="50">
        <v>0</v>
      </c>
      <c r="J13" s="44"/>
      <c r="K13" s="5"/>
      <c r="L13" s="43"/>
      <c r="M13" s="6" t="s">
        <v>253</v>
      </c>
      <c r="N13" s="49">
        <v>179</v>
      </c>
      <c r="O13" s="59" t="s">
        <v>66</v>
      </c>
    </row>
    <row r="14" spans="2:15" ht="15">
      <c r="B14" s="44" t="s">
        <v>62</v>
      </c>
      <c r="C14" s="5"/>
      <c r="D14" s="43"/>
      <c r="F14" s="52"/>
      <c r="G14" s="52"/>
      <c r="J14" s="44" t="s">
        <v>177</v>
      </c>
      <c r="K14" s="5" t="s">
        <v>66</v>
      </c>
      <c r="L14" s="43">
        <v>0</v>
      </c>
      <c r="M14" s="6"/>
      <c r="N14" s="76"/>
      <c r="O14" s="49">
        <f>SUM(N10:N13)</f>
        <v>12421</v>
      </c>
    </row>
    <row r="15" spans="2:15" ht="15">
      <c r="B15" s="44" t="s">
        <v>63</v>
      </c>
      <c r="C15" s="5"/>
      <c r="D15" s="43"/>
      <c r="E15" s="53" t="s">
        <v>41</v>
      </c>
      <c r="F15" s="44"/>
      <c r="G15" s="43"/>
      <c r="J15" s="44" t="s">
        <v>5</v>
      </c>
      <c r="K15" s="5" t="s">
        <v>66</v>
      </c>
      <c r="L15" s="43">
        <v>0</v>
      </c>
      <c r="M15" s="3"/>
      <c r="N15" s="89"/>
      <c r="O15" s="44"/>
    </row>
    <row r="16" spans="2:15" ht="15">
      <c r="B16" s="44" t="s">
        <v>26</v>
      </c>
      <c r="C16" s="5">
        <v>0</v>
      </c>
      <c r="D16" s="43"/>
      <c r="E16" s="54" t="s">
        <v>201</v>
      </c>
      <c r="F16" s="49">
        <v>25000</v>
      </c>
      <c r="G16" s="49"/>
      <c r="J16" s="44" t="s">
        <v>6</v>
      </c>
      <c r="K16" s="5" t="s">
        <v>66</v>
      </c>
      <c r="L16" s="43">
        <v>0</v>
      </c>
      <c r="M16" s="3"/>
      <c r="N16" s="43"/>
      <c r="O16" s="43"/>
    </row>
    <row r="17" spans="2:15" ht="15">
      <c r="B17" s="44" t="s">
        <v>27</v>
      </c>
      <c r="C17" s="5">
        <v>0</v>
      </c>
      <c r="D17" s="43"/>
      <c r="E17" s="54" t="s">
        <v>202</v>
      </c>
      <c r="F17" s="49">
        <v>20000</v>
      </c>
      <c r="G17" s="49"/>
      <c r="I17" s="87"/>
      <c r="J17" s="44" t="s">
        <v>7</v>
      </c>
      <c r="K17" s="5" t="s">
        <v>66</v>
      </c>
      <c r="L17" s="43">
        <v>0</v>
      </c>
      <c r="M17" s="6" t="s">
        <v>18</v>
      </c>
      <c r="N17" s="43"/>
      <c r="O17" s="43">
        <v>0</v>
      </c>
    </row>
    <row r="18" spans="2:15" ht="15">
      <c r="B18" s="44" t="s">
        <v>28</v>
      </c>
      <c r="C18" s="5">
        <v>0</v>
      </c>
      <c r="D18" s="43"/>
      <c r="E18" s="54" t="s">
        <v>247</v>
      </c>
      <c r="F18" s="49">
        <v>12000</v>
      </c>
      <c r="G18" s="49"/>
      <c r="H18" s="88"/>
      <c r="J18" s="44" t="s">
        <v>181</v>
      </c>
      <c r="K18" s="4" t="s">
        <v>66</v>
      </c>
      <c r="L18" s="43">
        <v>0</v>
      </c>
      <c r="M18" s="6"/>
      <c r="N18" s="43"/>
      <c r="O18" s="43"/>
    </row>
    <row r="19" spans="2:17" ht="15">
      <c r="B19" s="44" t="s">
        <v>197</v>
      </c>
      <c r="C19" s="55">
        <v>0</v>
      </c>
      <c r="D19" s="43">
        <v>0</v>
      </c>
      <c r="E19" s="54" t="s">
        <v>248</v>
      </c>
      <c r="F19" s="60">
        <v>10000</v>
      </c>
      <c r="G19" s="49">
        <f>SUM(F16:F19)</f>
        <v>67000</v>
      </c>
      <c r="J19" s="54" t="s">
        <v>8</v>
      </c>
      <c r="K19" s="43"/>
      <c r="L19" s="43">
        <v>0</v>
      </c>
      <c r="M19" s="6" t="s">
        <v>19</v>
      </c>
      <c r="N19" s="43"/>
      <c r="O19" s="43"/>
      <c r="P19" s="87"/>
      <c r="Q19" s="87"/>
    </row>
    <row r="20" spans="2:15" ht="15">
      <c r="B20" s="44"/>
      <c r="C20" s="5"/>
      <c r="D20" s="43"/>
      <c r="F20" s="52"/>
      <c r="G20" s="52"/>
      <c r="J20" s="54" t="s">
        <v>259</v>
      </c>
      <c r="K20" s="90">
        <f>827-386</f>
        <v>441</v>
      </c>
      <c r="L20" s="88"/>
      <c r="M20" s="54"/>
      <c r="N20" s="43"/>
      <c r="O20" s="43"/>
    </row>
    <row r="21" spans="2:15" ht="15">
      <c r="B21" s="42" t="s">
        <v>29</v>
      </c>
      <c r="C21" s="5"/>
      <c r="D21" s="43"/>
      <c r="E21" s="53" t="s">
        <v>42</v>
      </c>
      <c r="F21" s="44"/>
      <c r="G21" s="43"/>
      <c r="J21" s="44" t="s">
        <v>258</v>
      </c>
      <c r="K21" s="60">
        <v>561.2</v>
      </c>
      <c r="L21" s="49">
        <f>K20+K21</f>
        <v>1002.2</v>
      </c>
      <c r="M21" s="6" t="s">
        <v>20</v>
      </c>
      <c r="N21" s="43"/>
      <c r="O21" s="43">
        <v>0</v>
      </c>
    </row>
    <row r="22" spans="2:15" ht="15">
      <c r="B22" s="44" t="s">
        <v>30</v>
      </c>
      <c r="C22" s="56" t="s">
        <v>66</v>
      </c>
      <c r="D22" s="43"/>
      <c r="E22" s="54" t="s">
        <v>60</v>
      </c>
      <c r="F22" s="49">
        <v>437.61</v>
      </c>
      <c r="G22" s="57"/>
      <c r="J22" s="44" t="s">
        <v>266</v>
      </c>
      <c r="K22" s="49">
        <v>392.84</v>
      </c>
      <c r="L22" s="70">
        <f>K22</f>
        <v>392.84</v>
      </c>
      <c r="M22" s="6"/>
      <c r="N22" s="43"/>
      <c r="O22" s="43"/>
    </row>
    <row r="23" spans="2:15" ht="15">
      <c r="B23" s="44" t="s">
        <v>31</v>
      </c>
      <c r="C23" s="55">
        <v>0</v>
      </c>
      <c r="D23" s="58">
        <v>0</v>
      </c>
      <c r="E23" s="54" t="s">
        <v>241</v>
      </c>
      <c r="F23" s="59">
        <v>0</v>
      </c>
      <c r="G23" s="57"/>
      <c r="J23" s="44" t="s">
        <v>9</v>
      </c>
      <c r="K23" s="43"/>
      <c r="L23" s="67"/>
      <c r="M23" s="6"/>
      <c r="N23" s="43"/>
      <c r="O23" s="43"/>
    </row>
    <row r="24" spans="2:15" ht="15">
      <c r="B24" s="44"/>
      <c r="C24" s="5"/>
      <c r="D24" s="58"/>
      <c r="E24" s="54"/>
      <c r="F24" s="59"/>
      <c r="G24" s="57"/>
      <c r="J24" s="44" t="s">
        <v>10</v>
      </c>
      <c r="K24" s="43">
        <v>0</v>
      </c>
      <c r="L24" s="67"/>
      <c r="M24" s="3"/>
      <c r="N24" s="43"/>
      <c r="O24" s="43"/>
    </row>
    <row r="25" spans="2:15" ht="15">
      <c r="B25" s="42" t="s">
        <v>32</v>
      </c>
      <c r="C25" s="5"/>
      <c r="D25" s="43"/>
      <c r="E25" s="54" t="s">
        <v>239</v>
      </c>
      <c r="F25" s="59">
        <v>0</v>
      </c>
      <c r="G25" s="57"/>
      <c r="J25" s="44" t="s">
        <v>176</v>
      </c>
      <c r="K25" s="5"/>
      <c r="L25" s="43"/>
      <c r="M25" s="3"/>
      <c r="N25" s="43"/>
      <c r="O25" s="43"/>
    </row>
    <row r="26" spans="2:15" ht="15">
      <c r="B26" s="44" t="s">
        <v>33</v>
      </c>
      <c r="C26" s="46">
        <v>0</v>
      </c>
      <c r="D26" s="43"/>
      <c r="E26" s="54" t="s">
        <v>240</v>
      </c>
      <c r="F26" s="60">
        <f>F22*10%</f>
        <v>43.761</v>
      </c>
      <c r="G26" s="61">
        <f>SUM(F22+F23-F25-F26)</f>
        <v>393.849</v>
      </c>
      <c r="I26" s="87"/>
      <c r="J26" s="44"/>
      <c r="K26" s="5"/>
      <c r="L26" s="43"/>
      <c r="M26" s="91" t="s">
        <v>21</v>
      </c>
      <c r="N26" s="43"/>
      <c r="O26" s="52"/>
    </row>
    <row r="27" spans="2:15" ht="15">
      <c r="B27" s="44" t="s">
        <v>34</v>
      </c>
      <c r="C27" s="5">
        <v>0</v>
      </c>
      <c r="D27" s="43"/>
      <c r="E27" s="54"/>
      <c r="F27" s="62"/>
      <c r="G27" s="43"/>
      <c r="I27" s="87"/>
      <c r="J27" s="42" t="s">
        <v>171</v>
      </c>
      <c r="K27" s="5"/>
      <c r="L27" s="43"/>
      <c r="M27" s="6" t="s">
        <v>185</v>
      </c>
      <c r="N27" s="43"/>
      <c r="O27" s="43">
        <v>0</v>
      </c>
    </row>
    <row r="28" spans="2:15" ht="15">
      <c r="B28" s="44" t="s">
        <v>64</v>
      </c>
      <c r="C28" s="5">
        <v>0</v>
      </c>
      <c r="D28" s="43"/>
      <c r="E28" s="42" t="s">
        <v>68</v>
      </c>
      <c r="F28" s="5"/>
      <c r="G28" s="44"/>
      <c r="J28" s="44" t="s">
        <v>11</v>
      </c>
      <c r="K28" s="5">
        <v>0</v>
      </c>
      <c r="L28" s="43"/>
      <c r="M28" s="6"/>
      <c r="N28" s="43"/>
      <c r="O28" s="43"/>
    </row>
    <row r="29" spans="2:15" ht="15">
      <c r="B29" s="44" t="s">
        <v>65</v>
      </c>
      <c r="C29" s="63">
        <v>0</v>
      </c>
      <c r="D29" s="43">
        <f>+C29+C28+C27+C26</f>
        <v>0</v>
      </c>
      <c r="E29" s="44" t="s">
        <v>43</v>
      </c>
      <c r="F29" s="64" t="s">
        <v>263</v>
      </c>
      <c r="G29" s="65"/>
      <c r="J29" s="44" t="s">
        <v>12</v>
      </c>
      <c r="K29" s="5">
        <v>0</v>
      </c>
      <c r="L29" s="43"/>
      <c r="M29" s="6"/>
      <c r="N29" s="43"/>
      <c r="O29" s="43"/>
    </row>
    <row r="30" spans="2:15" ht="15">
      <c r="B30" s="44"/>
      <c r="C30" s="3"/>
      <c r="D30" s="43"/>
      <c r="E30" s="54" t="s">
        <v>44</v>
      </c>
      <c r="F30" s="66" t="s">
        <v>263</v>
      </c>
      <c r="G30" s="43"/>
      <c r="J30" s="44" t="s">
        <v>13</v>
      </c>
      <c r="K30" s="5">
        <v>0</v>
      </c>
      <c r="L30" s="43"/>
      <c r="M30" s="6" t="s">
        <v>22</v>
      </c>
      <c r="N30" s="43"/>
      <c r="O30" s="43">
        <v>0</v>
      </c>
    </row>
    <row r="31" spans="2:15" ht="15">
      <c r="B31" s="53" t="s">
        <v>187</v>
      </c>
      <c r="C31" s="43"/>
      <c r="D31" s="67"/>
      <c r="E31" s="44" t="s">
        <v>45</v>
      </c>
      <c r="F31" s="68"/>
      <c r="G31" s="69" t="s">
        <v>263</v>
      </c>
      <c r="J31" s="44" t="s">
        <v>14</v>
      </c>
      <c r="K31" s="5">
        <v>0</v>
      </c>
      <c r="L31" s="43"/>
      <c r="M31" s="6"/>
      <c r="N31" s="43"/>
      <c r="O31" s="43"/>
    </row>
    <row r="32" spans="2:15" ht="15">
      <c r="B32" s="54" t="s">
        <v>260</v>
      </c>
      <c r="C32" s="49">
        <f>K21</f>
        <v>561.2</v>
      </c>
      <c r="D32" s="70"/>
      <c r="E32" s="44"/>
      <c r="F32" s="5"/>
      <c r="G32" s="52"/>
      <c r="J32" s="44" t="s">
        <v>15</v>
      </c>
      <c r="K32" s="55">
        <v>0</v>
      </c>
      <c r="L32" s="43">
        <v>0</v>
      </c>
      <c r="M32" s="6"/>
      <c r="N32" s="43"/>
      <c r="O32" s="43"/>
    </row>
    <row r="33" spans="2:15" ht="15">
      <c r="B33" s="54" t="s">
        <v>267</v>
      </c>
      <c r="C33" s="60">
        <f>K22</f>
        <v>392.84</v>
      </c>
      <c r="D33" s="70">
        <f>C32+C33</f>
        <v>954.04</v>
      </c>
      <c r="E33" s="44"/>
      <c r="F33" s="5"/>
      <c r="G33" s="52"/>
      <c r="J33" s="44" t="s">
        <v>175</v>
      </c>
      <c r="K33" s="5"/>
      <c r="L33" s="43">
        <v>0</v>
      </c>
      <c r="M33" s="3"/>
      <c r="N33" s="43"/>
      <c r="O33" s="43"/>
    </row>
    <row r="34" spans="2:15" ht="15">
      <c r="B34" s="54"/>
      <c r="C34" s="71"/>
      <c r="D34" s="72"/>
      <c r="E34" s="42" t="s">
        <v>47</v>
      </c>
      <c r="G34" s="52"/>
      <c r="J34" s="92" t="s">
        <v>235</v>
      </c>
      <c r="K34" s="67"/>
      <c r="L34" s="49">
        <f>+L36-L11-L21-L22</f>
        <v>10982.198999999999</v>
      </c>
      <c r="M34" s="3"/>
      <c r="N34" s="43"/>
      <c r="O34" s="43"/>
    </row>
    <row r="35" spans="2:15" ht="15">
      <c r="B35" s="42" t="s">
        <v>46</v>
      </c>
      <c r="C35" s="5"/>
      <c r="D35" s="43"/>
      <c r="E35" s="44" t="s">
        <v>221</v>
      </c>
      <c r="F35" s="45">
        <v>5408.7</v>
      </c>
      <c r="G35" s="59"/>
      <c r="J35" s="44"/>
      <c r="K35" s="4"/>
      <c r="L35" s="43"/>
      <c r="M35" s="6"/>
      <c r="N35" s="43"/>
      <c r="O35" s="43"/>
    </row>
    <row r="36" spans="2:15" ht="15.75" thickBot="1">
      <c r="B36" s="44" t="s">
        <v>35</v>
      </c>
      <c r="C36" s="45">
        <v>9865.31</v>
      </c>
      <c r="D36" s="43"/>
      <c r="E36" s="44" t="s">
        <v>178</v>
      </c>
      <c r="F36" s="73">
        <v>0</v>
      </c>
      <c r="G36" s="59"/>
      <c r="J36" s="78" t="s">
        <v>50</v>
      </c>
      <c r="K36" s="93"/>
      <c r="L36" s="94">
        <f>+O36</f>
        <v>12421</v>
      </c>
      <c r="M36" s="95" t="s">
        <v>50</v>
      </c>
      <c r="N36" s="96"/>
      <c r="O36" s="94">
        <f>SUM(O6:O35)</f>
        <v>12421</v>
      </c>
    </row>
    <row r="37" spans="2:15" ht="15.75" thickTop="1">
      <c r="B37" s="44" t="s">
        <v>48</v>
      </c>
      <c r="C37" s="74">
        <v>0</v>
      </c>
      <c r="D37" s="43"/>
      <c r="E37" s="44" t="s">
        <v>179</v>
      </c>
      <c r="F37" s="73">
        <v>0</v>
      </c>
      <c r="G37" s="59"/>
      <c r="J37" s="3"/>
      <c r="K37" s="4" t="s">
        <v>54</v>
      </c>
      <c r="L37" s="4"/>
      <c r="M37" s="3" t="s">
        <v>55</v>
      </c>
      <c r="N37" s="4"/>
      <c r="O37" s="4"/>
    </row>
    <row r="38" spans="2:15" ht="15">
      <c r="B38" s="44" t="s">
        <v>172</v>
      </c>
      <c r="C38" s="75">
        <f>L34</f>
        <v>10982.198999999999</v>
      </c>
      <c r="D38" s="43"/>
      <c r="E38" s="44" t="s">
        <v>180</v>
      </c>
      <c r="F38" s="76">
        <v>0</v>
      </c>
      <c r="G38" s="61">
        <f>SUM(F35:F38)</f>
        <v>5408.7</v>
      </c>
      <c r="J38" s="3"/>
      <c r="K38" s="4"/>
      <c r="L38" s="4"/>
      <c r="M38" s="3"/>
      <c r="N38" s="4"/>
      <c r="O38" s="4"/>
    </row>
    <row r="39" spans="2:15" ht="15">
      <c r="B39" s="44" t="s">
        <v>173</v>
      </c>
      <c r="C39" s="55"/>
      <c r="D39" s="49">
        <f>C36+C38</f>
        <v>20847.509</v>
      </c>
      <c r="E39" s="54"/>
      <c r="F39" s="59"/>
      <c r="G39" s="61"/>
      <c r="J39" s="3"/>
      <c r="K39" s="4"/>
      <c r="L39" s="4"/>
      <c r="M39" s="3"/>
      <c r="N39" s="4"/>
      <c r="O39" s="4"/>
    </row>
    <row r="40" spans="2:15" ht="15">
      <c r="B40" s="77"/>
      <c r="C40" s="6"/>
      <c r="D40" s="43"/>
      <c r="E40" s="54"/>
      <c r="F40" s="59"/>
      <c r="G40" s="61"/>
      <c r="J40" s="3" t="s">
        <v>262</v>
      </c>
      <c r="K40" s="4" t="s">
        <v>56</v>
      </c>
      <c r="L40" s="4"/>
      <c r="M40" s="3"/>
      <c r="N40" s="182"/>
      <c r="O40" s="182"/>
    </row>
    <row r="41" spans="2:15" ht="15.75" thickBot="1">
      <c r="B41" s="78" t="s">
        <v>67</v>
      </c>
      <c r="C41" s="79"/>
      <c r="D41" s="80">
        <f>SUM(D9:D40)</f>
        <v>72802.549</v>
      </c>
      <c r="E41" s="78" t="s">
        <v>67</v>
      </c>
      <c r="F41" s="81"/>
      <c r="G41" s="80">
        <f>SUM(G9:G38)</f>
        <v>72802.549</v>
      </c>
      <c r="J41" s="3"/>
      <c r="K41" s="4" t="s">
        <v>57</v>
      </c>
      <c r="L41" s="4"/>
      <c r="M41" s="3"/>
      <c r="N41" s="183" t="s">
        <v>74</v>
      </c>
      <c r="O41" s="183"/>
    </row>
    <row r="42" spans="2:14" ht="15.75" thickTop="1">
      <c r="B42" s="3"/>
      <c r="C42" s="3" t="s">
        <v>69</v>
      </c>
      <c r="D42" s="4"/>
      <c r="E42" s="6"/>
      <c r="F42" s="4"/>
      <c r="G42" s="4"/>
      <c r="J42" s="3"/>
      <c r="K42" s="4"/>
      <c r="L42" s="4" t="s">
        <v>58</v>
      </c>
      <c r="M42" s="3" t="s">
        <v>59</v>
      </c>
      <c r="N42" s="4"/>
    </row>
    <row r="43" spans="2:7" ht="15">
      <c r="B43" s="3"/>
      <c r="C43" s="3"/>
      <c r="D43" s="4"/>
      <c r="E43" s="3" t="s">
        <v>190</v>
      </c>
      <c r="F43" s="4"/>
      <c r="G43" s="3"/>
    </row>
    <row r="44" spans="2:5" ht="15">
      <c r="B44" s="3"/>
      <c r="C44" s="3"/>
      <c r="D44" s="4"/>
      <c r="E44" s="3" t="s">
        <v>191</v>
      </c>
    </row>
    <row r="45" spans="2:6" ht="15">
      <c r="B45" s="3"/>
      <c r="C45" s="3" t="s">
        <v>70</v>
      </c>
      <c r="D45" s="4"/>
      <c r="E45" s="3" t="s">
        <v>192</v>
      </c>
      <c r="F45" s="82" t="s">
        <v>73</v>
      </c>
    </row>
    <row r="46" spans="2:8" ht="15">
      <c r="B46" s="3" t="s">
        <v>262</v>
      </c>
      <c r="C46" s="3" t="s">
        <v>71</v>
      </c>
      <c r="D46" s="4"/>
      <c r="E46" s="3" t="s">
        <v>193</v>
      </c>
      <c r="G46" s="51" t="s">
        <v>74</v>
      </c>
      <c r="H46" s="97"/>
    </row>
    <row r="47" spans="2:8" ht="15">
      <c r="B47" s="3"/>
      <c r="C47" s="3"/>
      <c r="D47" s="4" t="s">
        <v>72</v>
      </c>
      <c r="E47" s="3" t="s">
        <v>194</v>
      </c>
      <c r="H47" s="97"/>
    </row>
    <row r="48" spans="5:8" ht="14.25">
      <c r="E48" s="51" t="s">
        <v>195</v>
      </c>
      <c r="H48" s="97"/>
    </row>
    <row r="49" ht="14.25">
      <c r="H49" s="97"/>
    </row>
    <row r="50" ht="14.25">
      <c r="H50" s="97"/>
    </row>
    <row r="51" ht="14.25">
      <c r="H51" s="97"/>
    </row>
    <row r="52" ht="14.25">
      <c r="H52" s="97"/>
    </row>
    <row r="53" ht="14.25">
      <c r="H53" s="97"/>
    </row>
    <row r="54" ht="14.25">
      <c r="H54" s="97"/>
    </row>
    <row r="55" ht="14.25">
      <c r="H55" s="97"/>
    </row>
    <row r="56" spans="8:9" ht="14.25">
      <c r="H56" s="97"/>
      <c r="I56" s="98"/>
    </row>
    <row r="57" spans="1:8" ht="14.25">
      <c r="A57" s="99"/>
      <c r="H57" s="97"/>
    </row>
    <row r="58" spans="1:8" ht="14.25">
      <c r="A58" s="99"/>
      <c r="H58" s="97"/>
    </row>
    <row r="59" spans="1:8" ht="14.25">
      <c r="A59" s="99"/>
      <c r="H59" s="97"/>
    </row>
    <row r="60" spans="1:8" ht="14.25">
      <c r="A60" s="99"/>
      <c r="H60" s="97"/>
    </row>
    <row r="61" spans="2:8" ht="15">
      <c r="B61" s="100"/>
      <c r="H61" s="97"/>
    </row>
    <row r="62" ht="14.25">
      <c r="H62" s="97"/>
    </row>
    <row r="63" ht="14.25">
      <c r="H63" s="97"/>
    </row>
    <row r="64" ht="14.25">
      <c r="H64" s="97"/>
    </row>
    <row r="65" ht="14.25">
      <c r="H65" s="97"/>
    </row>
    <row r="66" ht="14.25">
      <c r="H66" s="97"/>
    </row>
    <row r="67" ht="14.25">
      <c r="H67" s="97"/>
    </row>
    <row r="68" ht="14.25">
      <c r="H68" s="97"/>
    </row>
    <row r="69" spans="2:8" ht="14.25">
      <c r="B69" s="51" t="s">
        <v>268</v>
      </c>
      <c r="H69" s="97"/>
    </row>
    <row r="70" spans="2:8" ht="14.25">
      <c r="B70" s="51" t="s">
        <v>264</v>
      </c>
      <c r="C70" s="51">
        <v>500</v>
      </c>
      <c r="D70" s="51">
        <f>C70*12.24%</f>
        <v>61.2</v>
      </c>
      <c r="E70" s="51">
        <f>C70+D70</f>
        <v>561.2</v>
      </c>
      <c r="H70" s="97"/>
    </row>
    <row r="71" spans="2:8" ht="14.25">
      <c r="B71" s="51" t="s">
        <v>265</v>
      </c>
      <c r="C71" s="51">
        <v>350</v>
      </c>
      <c r="D71" s="51">
        <f>C71*12.24%</f>
        <v>42.84</v>
      </c>
      <c r="E71" s="51">
        <f>C71+D71</f>
        <v>392.84000000000003</v>
      </c>
      <c r="H71" s="97"/>
    </row>
    <row r="72" spans="3:5" ht="14.25">
      <c r="C72" s="51">
        <f>C70+C71</f>
        <v>850</v>
      </c>
      <c r="D72" s="51">
        <f>C72*12.24/100</f>
        <v>104.04</v>
      </c>
      <c r="E72" s="51">
        <f>C72+D72</f>
        <v>954.04</v>
      </c>
    </row>
  </sheetData>
  <mergeCells count="2">
    <mergeCell ref="N40:O40"/>
    <mergeCell ref="N41:O41"/>
  </mergeCells>
  <printOptions horizontalCentered="1"/>
  <pageMargins left="0.75" right="0.75" top="0.25" bottom="0" header="0" footer="0.0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s.s.rane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yogita</dc:creator>
  <cp:keywords/>
  <dc:description/>
  <cp:lastModifiedBy>SS1</cp:lastModifiedBy>
  <cp:lastPrinted>2006-10-03T22:04:13Z</cp:lastPrinted>
  <dcterms:created xsi:type="dcterms:W3CDTF">1999-09-23T07:08:16Z</dcterms:created>
  <dcterms:modified xsi:type="dcterms:W3CDTF">2006-12-28T16:20:06Z</dcterms:modified>
  <cp:category/>
  <cp:version/>
  <cp:contentType/>
  <cp:contentStatus/>
</cp:coreProperties>
</file>