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86" windowWidth="9540" windowHeight="2535" tabRatio="741" activeTab="1"/>
  </bookViews>
  <sheets>
    <sheet name="SCHEDULE VIII &amp; IX - 06" sheetId="1" r:id="rId1"/>
    <sheet name="TRUST FORM" sheetId="2" r:id="rId2"/>
    <sheet name="Trustee List" sheetId="3" r:id="rId3"/>
    <sheet name="tax A.Y.06-07" sheetId="4" r:id="rId4"/>
  </sheets>
  <definedNames>
    <definedName name="_xlnm.Print_Area" localSheetId="0">'SCHEDULE VIII &amp; IX - 06'!$B$4:$I$50</definedName>
    <definedName name="_xlnm.Print_Area" localSheetId="3">'tax A.Y.06-07'!$B$4:$H$32</definedName>
    <definedName name="_xlnm.Print_Area" localSheetId="1">'TRUST FORM'!$H$2:$I$61</definedName>
    <definedName name="_xlnm.Print_Area" localSheetId="2">'Trustee List'!$C$5:$E$31</definedName>
  </definedNames>
  <calcPr fullCalcOnLoad="1"/>
</workbook>
</file>

<file path=xl/sharedStrings.xml><?xml version="1.0" encoding="utf-8"?>
<sst xmlns="http://schemas.openxmlformats.org/spreadsheetml/2006/main" count="418" uniqueCount="297">
  <si>
    <t>EXPENDITURE</t>
  </si>
  <si>
    <t xml:space="preserve">      Rates,Taxes,Cesses</t>
  </si>
  <si>
    <t xml:space="preserve">      Repairs and maintenance</t>
  </si>
  <si>
    <t xml:space="preserve">      Salaries</t>
  </si>
  <si>
    <t xml:space="preserve">      Insurance</t>
  </si>
  <si>
    <t>To  Miscellaneous Expenses</t>
  </si>
  <si>
    <t>To  Depreciation</t>
  </si>
  <si>
    <t xml:space="preserve">    a. Religious</t>
  </si>
  <si>
    <t xml:space="preserve">    b. Educational</t>
  </si>
  <si>
    <t xml:space="preserve">    c. Medical Relief</t>
  </si>
  <si>
    <t xml:space="preserve">    d. Relief of poverty</t>
  </si>
  <si>
    <t>To  Surplus carried over to B/S.</t>
  </si>
  <si>
    <t>INCOME</t>
  </si>
  <si>
    <t xml:space="preserve">               (realised)</t>
  </si>
  <si>
    <t xml:space="preserve">     On securities</t>
  </si>
  <si>
    <t xml:space="preserve">     On Loans</t>
  </si>
  <si>
    <t xml:space="preserve">     On Bank account</t>
  </si>
  <si>
    <t>By  Dividend</t>
  </si>
  <si>
    <t>By  Donations in cash or kind</t>
  </si>
  <si>
    <t>By  Grants</t>
  </si>
  <si>
    <t>By  Income from other sources</t>
  </si>
  <si>
    <t xml:space="preserve">      SCHEDULE VIII</t>
  </si>
  <si>
    <t xml:space="preserve">   [ Vide Rule 17 (1) ]</t>
  </si>
  <si>
    <t xml:space="preserve">   Depreciation Fund</t>
  </si>
  <si>
    <t xml:space="preserve">   Sinking Fund</t>
  </si>
  <si>
    <t xml:space="preserve">   Reserve Fund</t>
  </si>
  <si>
    <t>Loans (Secured or Unsecured) :-</t>
  </si>
  <si>
    <t xml:space="preserve">   From Trustees</t>
  </si>
  <si>
    <t xml:space="preserve">   From Other</t>
  </si>
  <si>
    <t>Liabilities  :-</t>
  </si>
  <si>
    <t xml:space="preserve">   For Expenses</t>
  </si>
  <si>
    <t xml:space="preserve">   For Advances</t>
  </si>
  <si>
    <t>Bal.  as per last Balance Sheet</t>
  </si>
  <si>
    <t>PROPERTY AND ASSETS</t>
  </si>
  <si>
    <t>Immovable Properties:- (at cost)</t>
  </si>
  <si>
    <t xml:space="preserve">   Additional during he year</t>
  </si>
  <si>
    <t xml:space="preserve">   Less : sale during the year</t>
  </si>
  <si>
    <t xml:space="preserve">             Depreciation up to date</t>
  </si>
  <si>
    <t>Invesments :-</t>
  </si>
  <si>
    <t>Furniture &amp; Fixtures :-</t>
  </si>
  <si>
    <t xml:space="preserve">   Additional during the year</t>
  </si>
  <si>
    <t xml:space="preserve">   Less : sales during the year</t>
  </si>
  <si>
    <t xml:space="preserve">   Rent</t>
  </si>
  <si>
    <t xml:space="preserve">   Interest</t>
  </si>
  <si>
    <t xml:space="preserve">   Other Income</t>
  </si>
  <si>
    <t>Income and Expenditure Account :-</t>
  </si>
  <si>
    <t>Cash and Bank Balances  :-</t>
  </si>
  <si>
    <t>Less  :  Appropriation , if any</t>
  </si>
  <si>
    <t>AMOUNT</t>
  </si>
  <si>
    <t>TOTAL</t>
  </si>
  <si>
    <t>The Bombay Public Trusts Act, 1950.</t>
  </si>
  <si>
    <t xml:space="preserve"> [ Vide Rule 17 (1) ]</t>
  </si>
  <si>
    <t xml:space="preserve">    SCHEDULE - IX</t>
  </si>
  <si>
    <t>To  Expenditure in respect of properties :-</t>
  </si>
  <si>
    <t>As per our report of even date</t>
  </si>
  <si>
    <t xml:space="preserve">             +Strike off whichever is not applicable</t>
  </si>
  <si>
    <t>____________</t>
  </si>
  <si>
    <t xml:space="preserve">   Balance as per last Balance Sheet</t>
  </si>
  <si>
    <t>Other Earmarked Funds  :-</t>
  </si>
  <si>
    <t xml:space="preserve">   (Created under the provision of the trust </t>
  </si>
  <si>
    <t xml:space="preserve">   deed or scheme  or out of the Income)</t>
  </si>
  <si>
    <t xml:space="preserve">   For Rent and Other Deposits</t>
  </si>
  <si>
    <t xml:space="preserve">   For Sundry Credit Balance</t>
  </si>
  <si>
    <t xml:space="preserve"> </t>
  </si>
  <si>
    <t>Total</t>
  </si>
  <si>
    <t>Income Outstanding :-</t>
  </si>
  <si>
    <t>As per our report for even date</t>
  </si>
  <si>
    <t>Dated at ______________</t>
  </si>
  <si>
    <t>________________________</t>
  </si>
  <si>
    <t xml:space="preserve">        Chartered Accountants </t>
  </si>
  <si>
    <t xml:space="preserve">   Auditors</t>
  </si>
  <si>
    <t xml:space="preserve">             _____________</t>
  </si>
  <si>
    <t>Trustee</t>
  </si>
  <si>
    <t xml:space="preserve">                                                 THE BOMBAY PUBLIC TRUST ACT, 1950.</t>
  </si>
  <si>
    <t xml:space="preserve">                           REPORT  OF  AN  AUDITOR  RELATING  TO  ACCOUNTS</t>
  </si>
  <si>
    <t xml:space="preserve">                                                                    SCHEDULE IXC.</t>
  </si>
  <si>
    <t xml:space="preserve">                           AUDITED UNDER SUB-SECTION (2)OF SECTION 33 &amp; 34</t>
  </si>
  <si>
    <t xml:space="preserve">                                                                    (VIDE RULE 32)</t>
  </si>
  <si>
    <t xml:space="preserve">                           AND  RULE  19  OF THE BOMBAY PUBLIC TRUSTS ACT.</t>
  </si>
  <si>
    <t>RS.     P.</t>
  </si>
  <si>
    <t xml:space="preserve">   </t>
  </si>
  <si>
    <t xml:space="preserve">I. INCOME AS SHOWN IN THE INCOME AND EXPENDITURE </t>
  </si>
  <si>
    <t xml:space="preserve">   ACCOUNT (SCHEDULE IX)</t>
  </si>
  <si>
    <t xml:space="preserve">  shown in the accounts :</t>
  </si>
  <si>
    <t xml:space="preserve">II.ITEMS NOT CHARGEABLE TO CONTRIBUTION UNDER </t>
  </si>
  <si>
    <t xml:space="preserve">c.Whether  the  cash  balance  and  vouchers  in  the  custody  of   the </t>
  </si>
  <si>
    <t xml:space="preserve">   SECTION 58 AND RULE 32.</t>
  </si>
  <si>
    <t xml:space="preserve">  manager or trustee on the date of audit were in agreement with the</t>
  </si>
  <si>
    <t xml:space="preserve">   (i) Donations received from other Public Trust and Dharmadas</t>
  </si>
  <si>
    <t xml:space="preserve">  accounts :</t>
  </si>
  <si>
    <t xml:space="preserve">  (ii) Grants  received  from  Government  and  Local  authorities.</t>
  </si>
  <si>
    <t>d.Whether  all  books, deeds, accounts, vouchers  or  other documents</t>
  </si>
  <si>
    <t xml:space="preserve"> (iii) Interest on sinking or Depreciation Fund</t>
  </si>
  <si>
    <t xml:space="preserve">  or records required by the auditor were produced before him ;</t>
  </si>
  <si>
    <t xml:space="preserve"> (iv) Amount spent for the purpose of secular Education.</t>
  </si>
  <si>
    <t>e.whether a register of movable and immovable properties is properly</t>
  </si>
  <si>
    <t xml:space="preserve">  (v) Amount Spent for the purpose of medical relief.</t>
  </si>
  <si>
    <t xml:space="preserve">  maintained, the changes therein are communicated from time to</t>
  </si>
  <si>
    <t xml:space="preserve"> (vi) Amount  spent for  the  purpose  of  veterinary treatment of </t>
  </si>
  <si>
    <t xml:space="preserve">  time to the regional office,and the defects and inaccuracies mentioned</t>
  </si>
  <si>
    <t xml:space="preserve">      animals.</t>
  </si>
  <si>
    <t xml:space="preserve">  in the provious audit report have  been duly complied with :</t>
  </si>
  <si>
    <t xml:space="preserve">(vii) Expenditure  incurred  from  donations  for  relief of distress  </t>
  </si>
  <si>
    <t>f.whether the manager or trustee or any other person required by the</t>
  </si>
  <si>
    <t xml:space="preserve">     caused  by  scarcity, drought, flood , fire  or  other    natural </t>
  </si>
  <si>
    <t xml:space="preserve">  auditor to appear before him did so and furnished the necessary</t>
  </si>
  <si>
    <t xml:space="preserve">     calamity</t>
  </si>
  <si>
    <t xml:space="preserve">  information required by him ;</t>
  </si>
  <si>
    <t xml:space="preserve">(viii) Deducations out of income from lands used for </t>
  </si>
  <si>
    <t>g.Whether any property or funds of the trust were applied for any object</t>
  </si>
  <si>
    <t xml:space="preserve">      agricultural purpose :-</t>
  </si>
  <si>
    <t xml:space="preserve">   or purpose other than the object or purpose or the trust</t>
  </si>
  <si>
    <t xml:space="preserve">       a. Land Revenue and Local Fund Cess</t>
  </si>
  <si>
    <t>h.The amounts of outstanding for more than one year and the amounts</t>
  </si>
  <si>
    <t xml:space="preserve">       b. Rent Payable to superior landlord</t>
  </si>
  <si>
    <t xml:space="preserve">  written off if any ;</t>
  </si>
  <si>
    <t xml:space="preserve">       c. Cost of production,if lands are cultivated</t>
  </si>
  <si>
    <t>i.Whether tenders were invited for repairs or construction involving</t>
  </si>
  <si>
    <t xml:space="preserve">           by trust.</t>
  </si>
  <si>
    <t xml:space="preserve">  expenditure exceeding Rs.5000/-</t>
  </si>
  <si>
    <t xml:space="preserve"> (ix) Deduction out of income from lands used for</t>
  </si>
  <si>
    <t>j.whether any money of the public trust has been invested contrary</t>
  </si>
  <si>
    <t xml:space="preserve">       non-agricultural purpose :-</t>
  </si>
  <si>
    <t xml:space="preserve">  to the provisions of Section 35 ;</t>
  </si>
  <si>
    <t xml:space="preserve">       a. Assessment, Cesses and other Government or</t>
  </si>
  <si>
    <t>k.Alienations, if any, of the immovable property contrary to the</t>
  </si>
  <si>
    <t xml:space="preserve">          Municipal taxes.</t>
  </si>
  <si>
    <t xml:space="preserve">  provisions of Section 36 which have come to the notice of the auditors</t>
  </si>
  <si>
    <t xml:space="preserve">       b. Ground rent payable to the superior land-lord</t>
  </si>
  <si>
    <t xml:space="preserve">l.All cases of irregular,illegal or improper expenditure, or failure or </t>
  </si>
  <si>
    <t xml:space="preserve">       c. Insurance premia</t>
  </si>
  <si>
    <t xml:space="preserve">  ommission to recover monies or other property belonging to the public</t>
  </si>
  <si>
    <t xml:space="preserve">       d. Repairs at 10 per cent of gross rent of building.</t>
  </si>
  <si>
    <t xml:space="preserve">  trust or of loss or waste of money or other property thereof, and </t>
  </si>
  <si>
    <t xml:space="preserve">       e. Cost of collection at 4 per cent  of  gross  rent  builiding </t>
  </si>
  <si>
    <t xml:space="preserve">  whether such expenditure,failure  omission,loss or waste was caused</t>
  </si>
  <si>
    <t xml:space="preserve">           let out</t>
  </si>
  <si>
    <t xml:space="preserve">  in consequence of breach of  trust or misapplication or any other </t>
  </si>
  <si>
    <t xml:space="preserve">   (x) Cost of collection  of  income  or  receipts  from securities,. </t>
  </si>
  <si>
    <t xml:space="preserve">  misconduct on the part  of the trustees or any other person while in </t>
  </si>
  <si>
    <t xml:space="preserve">         stocks, etc  at 1 per cent of such income</t>
  </si>
  <si>
    <t xml:space="preserve">  in the management of the trust</t>
  </si>
  <si>
    <t xml:space="preserve">  (xi) Deductions  on  account  of  repairs in respect of buildings </t>
  </si>
  <si>
    <t>m.Whether the budget has been filed in the form provided by rule 16A ;</t>
  </si>
  <si>
    <t xml:space="preserve">        not rented and yielding no income at 10 percent of the </t>
  </si>
  <si>
    <t>n.Whether the maximum and minimum number of the trustees in maint.</t>
  </si>
  <si>
    <t xml:space="preserve">        estimated gross annual rent.</t>
  </si>
  <si>
    <t xml:space="preserve">o.Whether the meetings are held regularly as provided in such </t>
  </si>
  <si>
    <t xml:space="preserve">  instrument</t>
  </si>
  <si>
    <t>Gross Annual Income chargeable to contribution Rs.</t>
  </si>
  <si>
    <t>p.Whether the minute books of the proceedings of the meeting is</t>
  </si>
  <si>
    <t xml:space="preserve">   maintained.</t>
  </si>
  <si>
    <t xml:space="preserve">   Certified that while claiming deduction admissible under the above Schedule, the Trust has</t>
  </si>
  <si>
    <t xml:space="preserve">q.Whether any of the trustees has any interest in the investment of </t>
  </si>
  <si>
    <t xml:space="preserve"> not claimed any amount twice, either wholly or partly, against any of the items mentioned</t>
  </si>
  <si>
    <t xml:space="preserve">   the trust :</t>
  </si>
  <si>
    <t xml:space="preserve"> in the schedule which have the effect of double deduction.</t>
  </si>
  <si>
    <t>r.whether any of the Trustees is a debtor or creditor of the trust</t>
  </si>
  <si>
    <t>s.Whether the irregularities pointed out by the auditors in the accounts</t>
  </si>
  <si>
    <t xml:space="preserve">   of the previous year have been duly complied with by the trustees </t>
  </si>
  <si>
    <t>Trust Address :</t>
  </si>
  <si>
    <t xml:space="preserve">   during the period of audit :</t>
  </si>
  <si>
    <t>t.Any special matter which the auditor may think fit or necessary</t>
  </si>
  <si>
    <t xml:space="preserve">                        Date :</t>
  </si>
  <si>
    <t>-NO-</t>
  </si>
  <si>
    <t>Chartered Accountants</t>
  </si>
  <si>
    <t>Auditor</t>
  </si>
  <si>
    <t xml:space="preserve">  Trustee</t>
  </si>
  <si>
    <t>-YES-</t>
  </si>
  <si>
    <t>To  Expenditure on object of the Trust :-</t>
  </si>
  <si>
    <t>Add   :  Surplus</t>
  </si>
  <si>
    <t>Less  : Deficit (As per I &amp; E A/c)</t>
  </si>
  <si>
    <t>_____________________</t>
  </si>
  <si>
    <t xml:space="preserve">     </t>
  </si>
  <si>
    <t>To  Amount transferred to Reserve or specific funds.</t>
  </si>
  <si>
    <t xml:space="preserve">    In Fixed Deposit Account with </t>
  </si>
  <si>
    <t xml:space="preserve">  </t>
  </si>
  <si>
    <t xml:space="preserve">      Other Expenses </t>
  </si>
  <si>
    <t xml:space="preserve">       Service Charges</t>
  </si>
  <si>
    <t>Provision :-</t>
  </si>
  <si>
    <t>-NIL-</t>
  </si>
  <si>
    <t>-N.A.-</t>
  </si>
  <si>
    <t xml:space="preserve"> + Income Outstanding :            The above Balance Sheet to the best of </t>
  </si>
  <si>
    <t xml:space="preserve"> (if accounts are kept on            my/our contains a true account of the </t>
  </si>
  <si>
    <t xml:space="preserve">_____________________   </t>
  </si>
  <si>
    <t>YES</t>
  </si>
  <si>
    <t>N.A.</t>
  </si>
  <si>
    <t>NIL</t>
  </si>
  <si>
    <t>HDFC</t>
  </si>
  <si>
    <t xml:space="preserve">NAME </t>
  </si>
  <si>
    <t>ADDRESS</t>
  </si>
  <si>
    <t>:</t>
  </si>
  <si>
    <t>STATUS</t>
  </si>
  <si>
    <t>PAN NO.</t>
  </si>
  <si>
    <t>ASSESSMENT YEAR</t>
  </si>
  <si>
    <t xml:space="preserve">                                       COMPUTATION OF INCOME </t>
  </si>
  <si>
    <t>Less : Gross Expenditure</t>
  </si>
  <si>
    <t>TAX PAYABLE</t>
  </si>
  <si>
    <t xml:space="preserve">Public Charitable Trust  (08) </t>
  </si>
  <si>
    <t>ASSESSING OFFICER</t>
  </si>
  <si>
    <t>WARD/CIRCLE</t>
  </si>
  <si>
    <t>Gross Receipts</t>
  </si>
  <si>
    <t>TAXABLE INCOME</t>
  </si>
  <si>
    <t xml:space="preserve">                                                                              Chartered Accountants</t>
  </si>
  <si>
    <t>Trust Funds or Corpus  :-</t>
  </si>
  <si>
    <t>PRAKRUTI</t>
  </si>
  <si>
    <t>a) Cash In Hand</t>
  </si>
  <si>
    <t>c) with the trustee</t>
  </si>
  <si>
    <t>d) with the Manager</t>
  </si>
  <si>
    <t>Media Items &amp; Reference Books</t>
  </si>
  <si>
    <t xml:space="preserve">  to bring to the notice of the Deputy or Assistant Charity Commissioner.</t>
  </si>
  <si>
    <t>SR.NO</t>
  </si>
  <si>
    <t>NAME</t>
  </si>
  <si>
    <t>Mr.Kisan Gokuldas Mehta</t>
  </si>
  <si>
    <t>Mr.Krishna R.Date</t>
  </si>
  <si>
    <t>Chaitravan, Hanuman Cross Road</t>
  </si>
  <si>
    <t>Vile Parle (E), Mumbai : 400 057</t>
  </si>
  <si>
    <t>Mr.Vijay V.Bhatt</t>
  </si>
  <si>
    <t xml:space="preserve">I/1, Niranta Condominium, </t>
  </si>
  <si>
    <t>Bibrewadi, Pune - 411 037</t>
  </si>
  <si>
    <t>Dr.Kamesh T.Doshi</t>
  </si>
  <si>
    <t xml:space="preserve">Jamnotri, 26th Road, </t>
  </si>
  <si>
    <t>Bandra (W), Mumbai - 400 050</t>
  </si>
  <si>
    <t>Mr.Sudhir S.Naik</t>
  </si>
  <si>
    <t>B-2, Sanjivani Society</t>
  </si>
  <si>
    <t>Shahaji Raje Marg,</t>
  </si>
  <si>
    <t>Andheri (E) Mumbai - 400 057</t>
  </si>
  <si>
    <t>Mr.Ravindra.J.Bole</t>
  </si>
  <si>
    <t>9, Deepa, Malvia Road</t>
  </si>
  <si>
    <t>Vile Parle (E), Mumbai - 400 057</t>
  </si>
  <si>
    <t xml:space="preserve">       </t>
  </si>
  <si>
    <t>LIST OF THE TRUSTEES</t>
  </si>
  <si>
    <t xml:space="preserve">`Rajiv' 620, 4th Floor, </t>
  </si>
  <si>
    <t xml:space="preserve">Jame Jamshed Road, </t>
  </si>
  <si>
    <t>Parsi Colony, Mumbai :- 400 014</t>
  </si>
  <si>
    <t>b) In Saving Account with LaxmiVilas bank</t>
  </si>
  <si>
    <t xml:space="preserve">    e. Other Charitable objects</t>
  </si>
  <si>
    <t>Less : 15% Accumulation</t>
  </si>
  <si>
    <t>By Amount Written off</t>
  </si>
  <si>
    <t>Less: Exempt U/s 11(2)</t>
  </si>
  <si>
    <t>Contribution Made During the year</t>
  </si>
  <si>
    <t>Less:Expences Made During the year</t>
  </si>
  <si>
    <t xml:space="preserve">Rajiv , Fourth Floor, 620, Jame Jamshed Road, </t>
  </si>
  <si>
    <t>Dadar(East), Mumbai-400014</t>
  </si>
  <si>
    <t>By Contribution For Visit</t>
  </si>
  <si>
    <t>The Laxmi Vilas Bank</t>
  </si>
  <si>
    <t>Intrest Received on SB A/c</t>
  </si>
  <si>
    <t xml:space="preserve">Schedule-1 </t>
  </si>
  <si>
    <t>Sustainble Agriculture Promoting Fund(Last Year)</t>
  </si>
  <si>
    <t>Valsad Organic Farm Visit</t>
  </si>
  <si>
    <t>II (I)</t>
  </si>
  <si>
    <t>Balance Sheet as at 31.03.2006</t>
  </si>
  <si>
    <t xml:space="preserve">To  Stationery Expenses </t>
  </si>
  <si>
    <t>To Postage &amp; courier charges</t>
  </si>
  <si>
    <t>To Travelling Expenses</t>
  </si>
  <si>
    <t>On Investment In HDFC</t>
  </si>
  <si>
    <t>On Investment In Laxmi vilas bank</t>
  </si>
  <si>
    <t xml:space="preserve">   Add : For life Membership</t>
  </si>
  <si>
    <t>As per last Balancesheet</t>
  </si>
  <si>
    <t>Add: Add this year</t>
  </si>
  <si>
    <t>2006-2007</t>
  </si>
  <si>
    <r>
      <t xml:space="preserve">By  Rent  </t>
    </r>
    <r>
      <rPr>
        <u val="single"/>
        <sz val="11"/>
        <color indexed="8"/>
        <rFont val="Times New Roman"/>
        <family val="1"/>
      </rPr>
      <t>(Accured)</t>
    </r>
  </si>
  <si>
    <r>
      <t xml:space="preserve">By  Interest  </t>
    </r>
    <r>
      <rPr>
        <u val="single"/>
        <sz val="11"/>
        <color indexed="8"/>
        <rFont val="Times New Roman"/>
        <family val="1"/>
      </rPr>
      <t>(Accured)</t>
    </r>
  </si>
  <si>
    <t>AABTP0564D</t>
  </si>
  <si>
    <t>To Project expenses (Chilka Orissa)</t>
  </si>
  <si>
    <t>By Collection for Project (Chilka Orissa)</t>
  </si>
  <si>
    <t>To Provision for Audit Fees &amp; IT return fees</t>
  </si>
  <si>
    <t xml:space="preserve">                        Date :11/09/2006</t>
  </si>
  <si>
    <t>Dated at 11/09/2006                                                     Auditor</t>
  </si>
  <si>
    <t xml:space="preserve">Name of the Public Trust  : PRAKRUTI                                                                                  Registration No.- 12998  </t>
  </si>
  <si>
    <t>Income  and Expenditure Account for the year ending 31.03.2006</t>
  </si>
  <si>
    <t>Name of the Public Trust  :  PRAKRUTI                                                                      Registration No. - F - 12998</t>
  </si>
  <si>
    <t xml:space="preserve">dated at </t>
  </si>
  <si>
    <t xml:space="preserve">      Depriciation</t>
  </si>
  <si>
    <t>LIABILITES &amp; ADVANCES</t>
  </si>
  <si>
    <t>Add:- additional during the year</t>
  </si>
  <si>
    <t xml:space="preserve">Chaetered Accountant </t>
  </si>
  <si>
    <t>audit fee</t>
  </si>
  <si>
    <t xml:space="preserve">return </t>
  </si>
  <si>
    <t>prakruti</t>
  </si>
  <si>
    <t>By Oraganic picnic contribution</t>
  </si>
  <si>
    <t xml:space="preserve">Provision  for audit fees &amp; return filing </t>
  </si>
  <si>
    <t xml:space="preserve">To Return filing </t>
  </si>
  <si>
    <t xml:space="preserve"> Audit fees </t>
  </si>
  <si>
    <t>paid during the year</t>
  </si>
  <si>
    <t xml:space="preserve">     cash basis)                               funds &amp; Liabilities &amp; of the property</t>
  </si>
  <si>
    <t xml:space="preserve">      Rent                          :             &amp; assets of the Trust</t>
  </si>
  <si>
    <t xml:space="preserve">      Interest                     :</t>
  </si>
  <si>
    <r>
      <t xml:space="preserve">Statement of income liable to contribution for the year ending </t>
    </r>
    <r>
      <rPr>
        <b/>
        <i/>
        <sz val="11"/>
        <rFont val="Times New Roman"/>
        <family val="1"/>
      </rPr>
      <t>31ST MARCH 2006</t>
    </r>
  </si>
  <si>
    <r>
      <t xml:space="preserve">Name of the Public Trust : </t>
    </r>
    <r>
      <rPr>
        <b/>
        <sz val="11"/>
        <rFont val="Times New Roman"/>
        <family val="1"/>
      </rPr>
      <t>PRAKRUTI</t>
    </r>
    <r>
      <rPr>
        <b/>
        <i/>
        <sz val="11"/>
        <rFont val="Times New Roman"/>
        <family val="1"/>
      </rPr>
      <t xml:space="preserve">   </t>
    </r>
    <r>
      <rPr>
        <i/>
        <sz val="11"/>
        <rFont val="Times New Roman"/>
        <family val="1"/>
      </rPr>
      <t xml:space="preserve">   </t>
    </r>
    <r>
      <rPr>
        <b/>
        <i/>
        <sz val="11"/>
        <rFont val="Times New Roman"/>
        <family val="1"/>
      </rPr>
      <t xml:space="preserve"> </t>
    </r>
  </si>
  <si>
    <r>
      <t xml:space="preserve">Registered Number :- </t>
    </r>
    <r>
      <rPr>
        <b/>
        <sz val="11"/>
        <rFont val="Times New Roman"/>
        <family val="1"/>
      </rPr>
      <t>F-</t>
    </r>
    <r>
      <rPr>
        <b/>
        <i/>
        <sz val="11"/>
        <rFont val="Times New Roman"/>
        <family val="1"/>
      </rPr>
      <t>12998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 xml:space="preserve"> </t>
    </r>
  </si>
  <si>
    <r>
      <t xml:space="preserve">Registered Number         :- </t>
    </r>
    <r>
      <rPr>
        <b/>
        <sz val="11"/>
        <rFont val="Times New Roman"/>
        <family val="1"/>
      </rPr>
      <t xml:space="preserve"> F</t>
    </r>
    <r>
      <rPr>
        <b/>
        <i/>
        <sz val="11"/>
        <rFont val="Times New Roman"/>
        <family val="1"/>
      </rPr>
      <t xml:space="preserve">  -  12998 </t>
    </r>
    <r>
      <rPr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 xml:space="preserve"> </t>
    </r>
  </si>
  <si>
    <r>
      <t>Name of the Public Trust :-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 xml:space="preserve">PRAKRUTI         </t>
    </r>
  </si>
  <si>
    <r>
      <t xml:space="preserve">For the year ending </t>
    </r>
    <r>
      <rPr>
        <b/>
        <i/>
        <sz val="11"/>
        <rFont val="Times New Roman"/>
        <family val="1"/>
      </rPr>
      <t>31.03.2006</t>
    </r>
  </si>
  <si>
    <t>a.Whether  accounts  are  maintained  regularly  and  in     accordance</t>
  </si>
  <si>
    <t xml:space="preserve">  with the provisions of the Act and the rules :</t>
  </si>
  <si>
    <t>b. Whether  receipts  and  disbursements  are  properly  and   correctly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</si>
</sst>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_(* #,##0.000_);_(* \(#,##0.000\);_(* &quot;-&quot;??_);_(@_)"/>
    <numFmt numFmtId="184" formatCode="_(* #,##0.0000_);_(* \(#,##0.0000\);_(* &quot;-&quot;??_);_(@_)"/>
    <numFmt numFmtId="185" formatCode="#,##0.0_);\(#,##0.0\)"/>
    <numFmt numFmtId="186" formatCode="_(* #,##0.0_);_(* \(#,##0.0\);_(* &quot;-&quot;?_);_(@_)"/>
  </numFmts>
  <fonts count="24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0"/>
      <name val="Courier"/>
      <family val="0"/>
    </font>
    <font>
      <sz val="10"/>
      <name val="Times New Roman"/>
      <family val="1"/>
    </font>
    <font>
      <b/>
      <i/>
      <u val="single"/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color indexed="8"/>
      <name val="Arial"/>
      <family val="2"/>
    </font>
    <font>
      <u val="single"/>
      <sz val="11"/>
      <color indexed="8"/>
      <name val="Times New Roman"/>
      <family val="1"/>
    </font>
    <font>
      <b/>
      <u val="single"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9" fontId="7" fillId="0" borderId="0">
      <alignment/>
      <protection/>
    </xf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43" fontId="0" fillId="0" borderId="0" xfId="15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0" fontId="3" fillId="0" borderId="0" xfId="0" applyFont="1" applyBorder="1" applyAlignment="1">
      <alignment horizontal="center"/>
    </xf>
    <xf numFmtId="43" fontId="1" fillId="0" borderId="0" xfId="15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43" fontId="2" fillId="0" borderId="0" xfId="15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43" fontId="1" fillId="0" borderId="0" xfId="15" applyFont="1" applyBorder="1" applyAlignment="1" applyProtection="1">
      <alignment horizontal="left"/>
      <protection/>
    </xf>
    <xf numFmtId="43" fontId="2" fillId="0" borderId="0" xfId="15" applyFont="1" applyBorder="1" applyAlignment="1" applyProtection="1">
      <alignment horizontal="left"/>
      <protection/>
    </xf>
    <xf numFmtId="43" fontId="1" fillId="0" borderId="0" xfId="15" applyFont="1" applyBorder="1" applyAlignment="1" applyProtection="1">
      <alignment horizontal="fill"/>
      <protection/>
    </xf>
    <xf numFmtId="0" fontId="3" fillId="0" borderId="0" xfId="0" applyFont="1" applyBorder="1" applyAlignment="1" applyProtection="1" quotePrefix="1">
      <alignment horizontal="center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 applyProtection="1">
      <alignment horizontal="left"/>
      <protection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1" fillId="0" borderId="0" xfId="0" applyFont="1" applyBorder="1" applyAlignment="1" applyProtection="1">
      <alignment horizontal="fill"/>
      <protection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left"/>
      <protection/>
    </xf>
    <xf numFmtId="39" fontId="1" fillId="0" borderId="0" xfId="0" applyNumberFormat="1" applyFont="1" applyBorder="1" applyAlignment="1" applyProtection="1" quotePrefix="1">
      <alignment horizontal="left"/>
      <protection/>
    </xf>
    <xf numFmtId="43" fontId="2" fillId="0" borderId="0" xfId="15" applyFont="1" applyBorder="1" applyAlignment="1" applyProtection="1" quotePrefix="1">
      <alignment horizontal="left"/>
      <protection/>
    </xf>
    <xf numFmtId="39" fontId="1" fillId="0" borderId="0" xfId="0" applyNumberFormat="1" applyFont="1" applyBorder="1" applyAlignment="1" applyProtection="1">
      <alignment horizontal="left"/>
      <protection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39" fontId="1" fillId="0" borderId="0" xfId="21" applyFont="1">
      <alignment/>
      <protection/>
    </xf>
    <xf numFmtId="39" fontId="7" fillId="0" borderId="0" xfId="21">
      <alignment/>
      <protection/>
    </xf>
    <xf numFmtId="39" fontId="1" fillId="0" borderId="10" xfId="21" applyFont="1" applyBorder="1">
      <alignment/>
      <protection/>
    </xf>
    <xf numFmtId="39" fontId="7" fillId="0" borderId="10" xfId="21" applyBorder="1">
      <alignment/>
      <protection/>
    </xf>
    <xf numFmtId="39" fontId="7" fillId="0" borderId="0" xfId="21" applyBorder="1">
      <alignment/>
      <protection/>
    </xf>
    <xf numFmtId="39" fontId="2" fillId="0" borderId="0" xfId="21" applyFont="1">
      <alignment/>
      <protection/>
    </xf>
    <xf numFmtId="39" fontId="1" fillId="0" borderId="0" xfId="21" applyFont="1" applyBorder="1">
      <alignment/>
      <protection/>
    </xf>
    <xf numFmtId="39" fontId="2" fillId="0" borderId="11" xfId="21" applyFont="1" applyBorder="1" applyAlignment="1">
      <alignment horizontal="center"/>
      <protection/>
    </xf>
    <xf numFmtId="39" fontId="2" fillId="0" borderId="0" xfId="21" applyFont="1" applyBorder="1" applyAlignment="1">
      <alignment horizontal="center"/>
      <protection/>
    </xf>
    <xf numFmtId="39" fontId="1" fillId="0" borderId="1" xfId="21" applyFont="1" applyBorder="1">
      <alignment/>
      <protection/>
    </xf>
    <xf numFmtId="0" fontId="0" fillId="0" borderId="1" xfId="0" applyBorder="1" applyAlignment="1" quotePrefix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 quotePrefix="1">
      <alignment horizontal="left"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39" fontId="9" fillId="0" borderId="0" xfId="21" applyFont="1">
      <alignment/>
      <protection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39" fontId="7" fillId="0" borderId="0" xfId="21" applyFont="1" applyBorder="1">
      <alignment/>
      <protection/>
    </xf>
    <xf numFmtId="39" fontId="2" fillId="0" borderId="0" xfId="21" applyFont="1" applyBorder="1">
      <alignment/>
      <protection/>
    </xf>
    <xf numFmtId="39" fontId="8" fillId="0" borderId="0" xfId="21" applyFont="1" applyBorder="1">
      <alignment/>
      <protection/>
    </xf>
    <xf numFmtId="0" fontId="10" fillId="0" borderId="0" xfId="0" applyFont="1" applyAlignment="1">
      <alignment/>
    </xf>
    <xf numFmtId="39" fontId="1" fillId="0" borderId="14" xfId="21" applyFont="1" applyBorder="1">
      <alignment/>
      <protection/>
    </xf>
    <xf numFmtId="39" fontId="1" fillId="0" borderId="15" xfId="21" applyFont="1" applyBorder="1">
      <alignment/>
      <protection/>
    </xf>
    <xf numFmtId="39" fontId="2" fillId="0" borderId="15" xfId="21" applyFont="1" applyBorder="1">
      <alignment/>
      <protection/>
    </xf>
    <xf numFmtId="39" fontId="7" fillId="0" borderId="15" xfId="21" applyBorder="1">
      <alignment/>
      <protection/>
    </xf>
    <xf numFmtId="0" fontId="0" fillId="0" borderId="16" xfId="0" applyBorder="1" applyAlignment="1">
      <alignment/>
    </xf>
    <xf numFmtId="39" fontId="1" fillId="0" borderId="17" xfId="21" applyFont="1" applyBorder="1">
      <alignment/>
      <protection/>
    </xf>
    <xf numFmtId="0" fontId="0" fillId="0" borderId="18" xfId="0" applyBorder="1" applyAlignment="1">
      <alignment/>
    </xf>
    <xf numFmtId="39" fontId="1" fillId="0" borderId="19" xfId="21" applyFont="1" applyBorder="1">
      <alignment/>
      <protection/>
    </xf>
    <xf numFmtId="39" fontId="2" fillId="0" borderId="17" xfId="21" applyFont="1" applyBorder="1">
      <alignment/>
      <protection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39" fontId="7" fillId="0" borderId="9" xfId="21" applyBorder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43" fontId="15" fillId="0" borderId="0" xfId="15" applyFont="1" applyBorder="1" applyAlignment="1">
      <alignment/>
    </xf>
    <xf numFmtId="0" fontId="16" fillId="0" borderId="0" xfId="0" applyFont="1" applyBorder="1" applyAlignment="1">
      <alignment/>
    </xf>
    <xf numFmtId="43" fontId="16" fillId="0" borderId="0" xfId="15" applyFont="1" applyBorder="1" applyAlignment="1">
      <alignment/>
    </xf>
    <xf numFmtId="43" fontId="14" fillId="0" borderId="0" xfId="15" applyFont="1" applyBorder="1" applyAlignment="1">
      <alignment/>
    </xf>
    <xf numFmtId="0" fontId="14" fillId="0" borderId="1" xfId="0" applyFont="1" applyBorder="1" applyAlignment="1">
      <alignment/>
    </xf>
    <xf numFmtId="0" fontId="17" fillId="0" borderId="1" xfId="0" applyFont="1" applyBorder="1" applyAlignment="1">
      <alignment/>
    </xf>
    <xf numFmtId="43" fontId="14" fillId="0" borderId="1" xfId="15" applyFont="1" applyBorder="1" applyAlignment="1">
      <alignment/>
    </xf>
    <xf numFmtId="0" fontId="14" fillId="0" borderId="1" xfId="0" applyFont="1" applyBorder="1" applyAlignment="1">
      <alignment horizontal="center"/>
    </xf>
    <xf numFmtId="43" fontId="14" fillId="0" borderId="23" xfId="15" applyFont="1" applyBorder="1" applyAlignment="1">
      <alignment/>
    </xf>
    <xf numFmtId="43" fontId="13" fillId="0" borderId="0" xfId="0" applyNumberFormat="1" applyFont="1" applyAlignment="1">
      <alignment/>
    </xf>
    <xf numFmtId="43" fontId="14" fillId="0" borderId="1" xfId="15" applyFont="1" applyBorder="1" applyAlignment="1">
      <alignment horizontal="center"/>
    </xf>
    <xf numFmtId="43" fontId="14" fillId="0" borderId="1" xfId="15" applyFont="1" applyFill="1" applyBorder="1" applyAlignment="1">
      <alignment/>
    </xf>
    <xf numFmtId="0" fontId="13" fillId="0" borderId="1" xfId="0" applyFont="1" applyBorder="1" applyAlignment="1">
      <alignment/>
    </xf>
    <xf numFmtId="0" fontId="16" fillId="0" borderId="1" xfId="0" applyFont="1" applyFill="1" applyBorder="1" applyAlignment="1">
      <alignment/>
    </xf>
    <xf numFmtId="43" fontId="13" fillId="0" borderId="1" xfId="15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3" fillId="0" borderId="0" xfId="0" applyFont="1" applyBorder="1" applyAlignment="1">
      <alignment/>
    </xf>
    <xf numFmtId="43" fontId="16" fillId="0" borderId="24" xfId="15" applyFont="1" applyBorder="1" applyAlignment="1">
      <alignment/>
    </xf>
    <xf numFmtId="43" fontId="14" fillId="0" borderId="0" xfId="0" applyNumberFormat="1" applyFont="1" applyAlignment="1">
      <alignment/>
    </xf>
    <xf numFmtId="43" fontId="13" fillId="0" borderId="0" xfId="15" applyFont="1" applyBorder="1" applyAlignment="1">
      <alignment/>
    </xf>
    <xf numFmtId="43" fontId="13" fillId="0" borderId="0" xfId="15" applyFont="1" applyAlignment="1">
      <alignment/>
    </xf>
    <xf numFmtId="43" fontId="14" fillId="0" borderId="0" xfId="15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43" fontId="13" fillId="0" borderId="24" xfId="15" applyFont="1" applyBorder="1" applyAlignment="1">
      <alignment/>
    </xf>
    <xf numFmtId="0" fontId="13" fillId="0" borderId="25" xfId="0" applyFont="1" applyBorder="1" applyAlignment="1">
      <alignment/>
    </xf>
    <xf numFmtId="43" fontId="13" fillId="0" borderId="1" xfId="15" applyFont="1" applyBorder="1" applyAlignment="1">
      <alignment/>
    </xf>
    <xf numFmtId="0" fontId="16" fillId="0" borderId="1" xfId="0" applyFont="1" applyBorder="1" applyAlignment="1">
      <alignment/>
    </xf>
    <xf numFmtId="43" fontId="13" fillId="0" borderId="1" xfId="0" applyNumberFormat="1" applyFont="1" applyBorder="1" applyAlignment="1">
      <alignment/>
    </xf>
    <xf numFmtId="43" fontId="15" fillId="0" borderId="24" xfId="15" applyFont="1" applyBorder="1" applyAlignment="1">
      <alignment/>
    </xf>
    <xf numFmtId="43" fontId="14" fillId="0" borderId="0" xfId="15" applyFont="1" applyAlignment="1">
      <alignment horizontal="left"/>
    </xf>
    <xf numFmtId="43" fontId="8" fillId="0" borderId="0" xfId="15" applyFont="1" applyBorder="1" applyAlignment="1">
      <alignment/>
    </xf>
    <xf numFmtId="0" fontId="15" fillId="0" borderId="1" xfId="0" applyFont="1" applyBorder="1" applyAlignment="1">
      <alignment horizontal="center"/>
    </xf>
    <xf numFmtId="43" fontId="15" fillId="0" borderId="1" xfId="15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43" fontId="16" fillId="0" borderId="5" xfId="15" applyFont="1" applyBorder="1" applyAlignment="1">
      <alignment horizontal="center"/>
    </xf>
    <xf numFmtId="43" fontId="14" fillId="0" borderId="23" xfId="15" applyFont="1" applyBorder="1" applyAlignment="1">
      <alignment horizontal="center"/>
    </xf>
    <xf numFmtId="43" fontId="14" fillId="0" borderId="23" xfId="15" applyFont="1" applyFill="1" applyBorder="1" applyAlignment="1">
      <alignment/>
    </xf>
    <xf numFmtId="43" fontId="14" fillId="0" borderId="1" xfId="15" applyFont="1" applyBorder="1" applyAlignment="1" quotePrefix="1">
      <alignment horizontal="center"/>
    </xf>
    <xf numFmtId="0" fontId="16" fillId="0" borderId="24" xfId="0" applyFont="1" applyBorder="1" applyAlignment="1">
      <alignment/>
    </xf>
    <xf numFmtId="43" fontId="14" fillId="0" borderId="0" xfId="15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3" fontId="14" fillId="0" borderId="0" xfId="0" applyNumberFormat="1" applyFont="1" applyBorder="1" applyAlignment="1">
      <alignment/>
    </xf>
    <xf numFmtId="0" fontId="14" fillId="0" borderId="12" xfId="0" applyFont="1" applyBorder="1" applyAlignment="1">
      <alignment/>
    </xf>
    <xf numFmtId="43" fontId="14" fillId="0" borderId="7" xfId="15" applyFont="1" applyBorder="1" applyAlignment="1">
      <alignment/>
    </xf>
    <xf numFmtId="0" fontId="13" fillId="0" borderId="12" xfId="0" applyFont="1" applyBorder="1" applyAlignment="1">
      <alignment/>
    </xf>
    <xf numFmtId="0" fontId="17" fillId="0" borderId="12" xfId="0" applyFont="1" applyBorder="1" applyAlignment="1">
      <alignment/>
    </xf>
    <xf numFmtId="43" fontId="14" fillId="0" borderId="23" xfId="0" applyNumberFormat="1" applyFont="1" applyBorder="1" applyAlignment="1">
      <alignment/>
    </xf>
    <xf numFmtId="0" fontId="13" fillId="0" borderId="1" xfId="0" applyFont="1" applyBorder="1" applyAlignment="1">
      <alignment horizontal="center"/>
    </xf>
    <xf numFmtId="43" fontId="14" fillId="0" borderId="1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43" fontId="14" fillId="0" borderId="7" xfId="15" applyFont="1" applyBorder="1" applyAlignment="1">
      <alignment horizontal="center"/>
    </xf>
    <xf numFmtId="186" fontId="13" fillId="0" borderId="1" xfId="0" applyNumberFormat="1" applyFont="1" applyBorder="1" applyAlignment="1">
      <alignment horizontal="center"/>
    </xf>
    <xf numFmtId="43" fontId="16" fillId="0" borderId="24" xfId="15" applyFont="1" applyBorder="1" applyAlignment="1">
      <alignment horizontal="center"/>
    </xf>
    <xf numFmtId="43" fontId="16" fillId="0" borderId="1" xfId="15" applyFont="1" applyBorder="1" applyAlignment="1">
      <alignment/>
    </xf>
    <xf numFmtId="43" fontId="14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43" fontId="14" fillId="0" borderId="0" xfId="15" applyFont="1" applyAlignment="1">
      <alignment horizontal="center"/>
    </xf>
    <xf numFmtId="186" fontId="13" fillId="0" borderId="1" xfId="0" applyNumberFormat="1" applyFont="1" applyBorder="1" applyAlignment="1">
      <alignment/>
    </xf>
    <xf numFmtId="43" fontId="14" fillId="0" borderId="1" xfId="15" applyFont="1" applyBorder="1" applyAlignment="1">
      <alignment/>
    </xf>
    <xf numFmtId="43" fontId="14" fillId="0" borderId="23" xfId="15" applyFont="1" applyBorder="1" applyAlignment="1">
      <alignment/>
    </xf>
    <xf numFmtId="43" fontId="14" fillId="0" borderId="12" xfId="15" applyFont="1" applyBorder="1" applyAlignment="1">
      <alignment/>
    </xf>
    <xf numFmtId="0" fontId="21" fillId="0" borderId="0" xfId="0" applyFont="1" applyAlignment="1">
      <alignment/>
    </xf>
    <xf numFmtId="43" fontId="21" fillId="0" borderId="0" xfId="15" applyFont="1" applyAlignment="1">
      <alignment/>
    </xf>
    <xf numFmtId="43" fontId="22" fillId="0" borderId="0" xfId="15" applyFont="1" applyAlignment="1">
      <alignment/>
    </xf>
    <xf numFmtId="0" fontId="22" fillId="0" borderId="0" xfId="0" applyFont="1" applyAlignment="1">
      <alignment/>
    </xf>
    <xf numFmtId="2" fontId="14" fillId="0" borderId="1" xfId="0" applyNumberFormat="1" applyFont="1" applyBorder="1" applyAlignment="1">
      <alignment/>
    </xf>
    <xf numFmtId="43" fontId="14" fillId="0" borderId="8" xfId="15" applyFont="1" applyBorder="1" applyAlignment="1">
      <alignment/>
    </xf>
    <xf numFmtId="43" fontId="23" fillId="0" borderId="1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43" fontId="19" fillId="0" borderId="10" xfId="15" applyFont="1" applyBorder="1" applyAlignment="1">
      <alignment horizontal="center"/>
    </xf>
    <xf numFmtId="43" fontId="14" fillId="0" borderId="0" xfId="15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26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43" fontId="4" fillId="0" borderId="27" xfId="15" applyFont="1" applyBorder="1" applyAlignment="1">
      <alignment/>
    </xf>
    <xf numFmtId="0" fontId="1" fillId="0" borderId="28" xfId="0" applyFont="1" applyBorder="1" applyAlignment="1">
      <alignment/>
    </xf>
    <xf numFmtId="0" fontId="3" fillId="0" borderId="12" xfId="0" applyFont="1" applyBorder="1" applyAlignment="1" applyProtection="1">
      <alignment horizontal="left"/>
      <protection/>
    </xf>
    <xf numFmtId="43" fontId="3" fillId="0" borderId="0" xfId="15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43" fontId="2" fillId="0" borderId="10" xfId="15" applyFont="1" applyBorder="1" applyAlignment="1">
      <alignment/>
    </xf>
    <xf numFmtId="0" fontId="1" fillId="0" borderId="3" xfId="0" applyFont="1" applyBorder="1" applyAlignment="1">
      <alignment/>
    </xf>
    <xf numFmtId="0" fontId="1" fillId="0" borderId="12" xfId="0" applyFont="1" applyBorder="1" applyAlignment="1" applyProtection="1">
      <alignment horizontal="left"/>
      <protection/>
    </xf>
    <xf numFmtId="0" fontId="1" fillId="0" borderId="5" xfId="0" applyFont="1" applyBorder="1" applyAlignment="1">
      <alignment/>
    </xf>
    <xf numFmtId="43" fontId="2" fillId="0" borderId="5" xfId="15" applyFont="1" applyBorder="1" applyAlignment="1" applyProtection="1">
      <alignment horizontal="left"/>
      <protection/>
    </xf>
    <xf numFmtId="0" fontId="2" fillId="0" borderId="6" xfId="0" applyFont="1" applyBorder="1" applyAlignment="1" applyProtection="1">
      <alignment horizontal="left"/>
      <protection/>
    </xf>
    <xf numFmtId="0" fontId="1" fillId="0" borderId="1" xfId="0" applyFont="1" applyBorder="1" applyAlignment="1" applyProtection="1">
      <alignment horizontal="fill"/>
      <protection/>
    </xf>
    <xf numFmtId="43" fontId="1" fillId="0" borderId="1" xfId="15" applyFont="1" applyBorder="1" applyAlignment="1" applyProtection="1">
      <alignment horizontal="fill"/>
      <protection/>
    </xf>
    <xf numFmtId="0" fontId="1" fillId="0" borderId="7" xfId="0" applyFont="1" applyBorder="1" applyAlignment="1" applyProtection="1">
      <alignment horizontal="fill"/>
      <protection/>
    </xf>
    <xf numFmtId="0" fontId="1" fillId="0" borderId="1" xfId="0" applyFont="1" applyBorder="1" applyAlignment="1" applyProtection="1">
      <alignment horizontal="left"/>
      <protection/>
    </xf>
    <xf numFmtId="43" fontId="1" fillId="0" borderId="12" xfId="15" applyFont="1" applyBorder="1" applyAlignment="1" applyProtection="1">
      <alignment horizontal="left"/>
      <protection/>
    </xf>
    <xf numFmtId="43" fontId="1" fillId="0" borderId="1" xfId="15" applyFont="1" applyBorder="1" applyAlignment="1" applyProtection="1">
      <alignment horizontal="left"/>
      <protection/>
    </xf>
    <xf numFmtId="43" fontId="1" fillId="0" borderId="1" xfId="15" applyFont="1" applyBorder="1" applyAlignment="1" applyProtection="1" quotePrefix="1">
      <alignment horizontal="left"/>
      <protection/>
    </xf>
    <xf numFmtId="39" fontId="1" fillId="0" borderId="1" xfId="0" applyNumberFormat="1" applyFont="1" applyBorder="1" applyAlignment="1" applyProtection="1" quotePrefix="1">
      <alignment horizontal="left"/>
      <protection/>
    </xf>
    <xf numFmtId="43" fontId="1" fillId="0" borderId="0" xfId="15" applyFont="1" applyAlignment="1" applyProtection="1">
      <alignment/>
      <protection/>
    </xf>
    <xf numFmtId="0" fontId="1" fillId="0" borderId="1" xfId="0" applyFont="1" applyBorder="1" applyAlignment="1">
      <alignment/>
    </xf>
    <xf numFmtId="43" fontId="1" fillId="0" borderId="23" xfId="15" applyFont="1" applyBorder="1" applyAlignment="1" applyProtection="1">
      <alignment/>
      <protection/>
    </xf>
    <xf numFmtId="39" fontId="1" fillId="0" borderId="3" xfId="0" applyNumberFormat="1" applyFont="1" applyBorder="1" applyAlignment="1" applyProtection="1" quotePrefix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43" fontId="2" fillId="0" borderId="24" xfId="15" applyFont="1" applyBorder="1" applyAlignment="1" applyProtection="1" quotePrefix="1">
      <alignment horizontal="left"/>
      <protection/>
    </xf>
    <xf numFmtId="0" fontId="1" fillId="0" borderId="12" xfId="0" applyFont="1" applyBorder="1" applyAlignment="1">
      <alignment/>
    </xf>
    <xf numFmtId="43" fontId="1" fillId="0" borderId="0" xfId="15" applyFont="1" applyAlignment="1" applyProtection="1">
      <alignment horizontal="left"/>
      <protection/>
    </xf>
    <xf numFmtId="39" fontId="1" fillId="0" borderId="29" xfId="0" applyNumberFormat="1" applyFont="1" applyBorder="1" applyAlignment="1" applyProtection="1" quotePrefix="1">
      <alignment horizontal="left"/>
      <protection/>
    </xf>
    <xf numFmtId="39" fontId="1" fillId="0" borderId="7" xfId="0" applyNumberFormat="1" applyFont="1" applyBorder="1" applyAlignment="1" applyProtection="1" quotePrefix="1">
      <alignment horizontal="left"/>
      <protection/>
    </xf>
    <xf numFmtId="0" fontId="2" fillId="0" borderId="7" xfId="0" applyFont="1" applyBorder="1" applyAlignment="1" applyProtection="1">
      <alignment horizontal="left"/>
      <protection/>
    </xf>
    <xf numFmtId="0" fontId="2" fillId="0" borderId="12" xfId="0" applyFont="1" applyBorder="1" applyAlignment="1">
      <alignment/>
    </xf>
    <xf numFmtId="43" fontId="1" fillId="0" borderId="0" xfId="15" applyFont="1" applyBorder="1" applyAlignment="1" applyProtection="1" quotePrefix="1">
      <alignment horizontal="fill"/>
      <protection/>
    </xf>
    <xf numFmtId="0" fontId="2" fillId="0" borderId="4" xfId="0" applyFont="1" applyBorder="1" applyAlignment="1" applyProtection="1">
      <alignment horizontal="left"/>
      <protection/>
    </xf>
    <xf numFmtId="43" fontId="2" fillId="0" borderId="10" xfId="15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16" xfId="0" applyFont="1" applyBorder="1" applyAlignment="1">
      <alignment/>
    </xf>
    <xf numFmtId="0" fontId="3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8" xfId="0" applyFont="1" applyBorder="1" applyAlignment="1" applyProtection="1" quotePrefix="1">
      <alignment horizontal="center"/>
      <protection/>
    </xf>
    <xf numFmtId="0" fontId="4" fillId="0" borderId="18" xfId="0" applyFont="1" applyBorder="1" applyAlignment="1">
      <alignment horizontal="center"/>
    </xf>
    <xf numFmtId="0" fontId="3" fillId="0" borderId="18" xfId="0" applyFont="1" applyBorder="1" applyAlignment="1" quotePrefix="1">
      <alignment horizontal="center"/>
    </xf>
    <xf numFmtId="0" fontId="3" fillId="0" borderId="18" xfId="0" applyFont="1" applyFill="1" applyBorder="1" applyAlignment="1" applyProtection="1" quotePrefix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fill"/>
      <protection/>
    </xf>
    <xf numFmtId="0" fontId="1" fillId="0" borderId="17" xfId="0" applyFont="1" applyBorder="1" applyAlignment="1" applyProtection="1">
      <alignment horizontal="fill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>
      <alignment/>
    </xf>
    <xf numFmtId="0" fontId="1" fillId="0" borderId="20" xfId="0" applyFont="1" applyBorder="1" applyAlignment="1" applyProtection="1">
      <alignment horizontal="left"/>
      <protection/>
    </xf>
    <xf numFmtId="0" fontId="1" fillId="0" borderId="2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30" xfId="0" applyFont="1" applyBorder="1" applyAlignment="1" applyProtection="1">
      <alignment horizontal="left"/>
      <protection/>
    </xf>
    <xf numFmtId="0" fontId="1" fillId="0" borderId="31" xfId="0" applyFont="1" applyBorder="1" applyAlignment="1" applyProtection="1">
      <alignment horizontal="left"/>
      <protection/>
    </xf>
    <xf numFmtId="0" fontId="1" fillId="0" borderId="31" xfId="0" applyFont="1" applyFill="1" applyBorder="1" applyAlignment="1" applyProtection="1">
      <alignment horizontal="left"/>
      <protection/>
    </xf>
    <xf numFmtId="0" fontId="1" fillId="0" borderId="32" xfId="0" applyFont="1" applyBorder="1" applyAlignment="1" applyProtection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0-20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2686050</xdr:colOff>
      <xdr:row>59</xdr:row>
      <xdr:rowOff>0</xdr:rowOff>
    </xdr:from>
    <xdr:to>
      <xdr:col>7</xdr:col>
      <xdr:colOff>4171950</xdr:colOff>
      <xdr:row>59</xdr:row>
      <xdr:rowOff>0</xdr:rowOff>
    </xdr:to>
    <xdr:sp>
      <xdr:nvSpPr>
        <xdr:cNvPr id="1" name="Line 1"/>
        <xdr:cNvSpPr>
          <a:spLocks/>
        </xdr:cNvSpPr>
      </xdr:nvSpPr>
      <xdr:spPr>
        <a:xfrm>
          <a:off x="11401425" y="112585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87"/>
  <sheetViews>
    <sheetView zoomScale="80" zoomScaleNormal="80" workbookViewId="0" topLeftCell="C1">
      <selection activeCell="G17" sqref="G17"/>
    </sheetView>
  </sheetViews>
  <sheetFormatPr defaultColWidth="9.140625" defaultRowHeight="12.75"/>
  <cols>
    <col min="1" max="1" width="3.140625" style="76" customWidth="1"/>
    <col min="2" max="2" width="39.28125" style="76" customWidth="1"/>
    <col min="3" max="3" width="12.57421875" style="76" customWidth="1"/>
    <col min="4" max="4" width="12.8515625" style="76" customWidth="1"/>
    <col min="5" max="5" width="39.421875" style="76" customWidth="1"/>
    <col min="6" max="6" width="11.28125" style="76" customWidth="1"/>
    <col min="7" max="7" width="12.8515625" style="76" customWidth="1"/>
    <col min="8" max="8" width="3.8515625" style="76" customWidth="1"/>
    <col min="9" max="9" width="12.7109375" style="76" customWidth="1"/>
    <col min="10" max="10" width="10.28125" style="76" bestFit="1" customWidth="1"/>
    <col min="11" max="11" width="49.7109375" style="76" customWidth="1"/>
    <col min="12" max="12" width="14.140625" style="76" customWidth="1"/>
    <col min="13" max="13" width="15.28125" style="76" customWidth="1"/>
    <col min="14" max="14" width="36.8515625" style="76" customWidth="1"/>
    <col min="15" max="15" width="14.421875" style="76" customWidth="1"/>
    <col min="16" max="16" width="12.7109375" style="76" customWidth="1"/>
    <col min="17" max="18" width="9.140625" style="76" customWidth="1"/>
    <col min="19" max="19" width="9.28125" style="76" bestFit="1" customWidth="1"/>
    <col min="20" max="22" width="9.140625" style="76" customWidth="1"/>
    <col min="23" max="23" width="15.28125" style="76" customWidth="1"/>
    <col min="24" max="24" width="15.140625" style="76" customWidth="1"/>
    <col min="25" max="16384" width="9.140625" style="76" customWidth="1"/>
  </cols>
  <sheetData>
    <row r="2" spans="1:17" ht="15.75">
      <c r="A2" s="76" t="s">
        <v>63</v>
      </c>
      <c r="I2" s="77"/>
      <c r="J2" s="77"/>
      <c r="K2" s="142"/>
      <c r="L2" s="143"/>
      <c r="M2" s="144" t="s">
        <v>52</v>
      </c>
      <c r="N2" s="142"/>
      <c r="O2" s="144"/>
      <c r="P2" s="143"/>
      <c r="Q2" s="77"/>
    </row>
    <row r="3" spans="9:17" ht="15.75">
      <c r="I3" s="77"/>
      <c r="J3" s="77"/>
      <c r="K3" s="144" t="s">
        <v>50</v>
      </c>
      <c r="L3" s="144"/>
      <c r="M3" s="144" t="s">
        <v>51</v>
      </c>
      <c r="N3" s="145"/>
      <c r="O3" s="144"/>
      <c r="P3" s="144"/>
      <c r="Q3" s="77"/>
    </row>
    <row r="4" spans="2:17" ht="15.75">
      <c r="B4" s="78"/>
      <c r="C4" s="78"/>
      <c r="D4" s="79" t="s">
        <v>21</v>
      </c>
      <c r="E4" s="80"/>
      <c r="F4" s="78"/>
      <c r="G4" s="78"/>
      <c r="H4" s="78"/>
      <c r="I4" s="77"/>
      <c r="J4" s="77"/>
      <c r="K4" s="145" t="s">
        <v>269</v>
      </c>
      <c r="L4" s="144"/>
      <c r="M4" s="144"/>
      <c r="N4" s="145"/>
      <c r="O4" s="144"/>
      <c r="P4" s="144"/>
      <c r="Q4" s="77"/>
    </row>
    <row r="5" spans="2:17" ht="15.75">
      <c r="B5" s="80" t="s">
        <v>50</v>
      </c>
      <c r="C5" s="81"/>
      <c r="D5" s="79" t="s">
        <v>22</v>
      </c>
      <c r="E5" s="82"/>
      <c r="F5" s="82"/>
      <c r="G5" s="78"/>
      <c r="H5" s="78"/>
      <c r="J5" s="77"/>
      <c r="K5" s="145" t="s">
        <v>270</v>
      </c>
      <c r="L5" s="144"/>
      <c r="M5" s="144"/>
      <c r="N5" s="145"/>
      <c r="O5" s="144"/>
      <c r="P5" s="144"/>
      <c r="Q5" s="77"/>
    </row>
    <row r="6" spans="2:17" ht="15">
      <c r="B6" s="80" t="s">
        <v>271</v>
      </c>
      <c r="C6" s="78"/>
      <c r="D6" s="82"/>
      <c r="E6" s="78"/>
      <c r="F6" s="78"/>
      <c r="G6" s="78"/>
      <c r="H6" s="78"/>
      <c r="J6" s="77"/>
      <c r="K6" s="113" t="s">
        <v>0</v>
      </c>
      <c r="L6" s="114" t="s">
        <v>48</v>
      </c>
      <c r="M6" s="114" t="s">
        <v>48</v>
      </c>
      <c r="N6" s="113" t="s">
        <v>12</v>
      </c>
      <c r="O6" s="114" t="s">
        <v>48</v>
      </c>
      <c r="P6" s="114" t="s">
        <v>48</v>
      </c>
      <c r="Q6" s="77"/>
    </row>
    <row r="7" spans="2:17" ht="15">
      <c r="B7" s="80" t="s">
        <v>251</v>
      </c>
      <c r="C7" s="80"/>
      <c r="D7" s="81"/>
      <c r="E7" s="80"/>
      <c r="F7" s="80"/>
      <c r="G7" s="78"/>
      <c r="H7" s="78"/>
      <c r="I7" s="77"/>
      <c r="J7" s="77"/>
      <c r="K7" s="111"/>
      <c r="L7" s="112"/>
      <c r="M7" s="112"/>
      <c r="N7" s="111"/>
      <c r="O7" s="112"/>
      <c r="P7" s="112"/>
      <c r="Q7" s="77"/>
    </row>
    <row r="8" spans="2:20" ht="15">
      <c r="B8" s="113" t="s">
        <v>274</v>
      </c>
      <c r="C8" s="114" t="s">
        <v>48</v>
      </c>
      <c r="D8" s="114" t="s">
        <v>48</v>
      </c>
      <c r="E8" s="113" t="s">
        <v>33</v>
      </c>
      <c r="F8" s="113" t="s">
        <v>48</v>
      </c>
      <c r="G8" s="113" t="s">
        <v>48</v>
      </c>
      <c r="H8" s="78"/>
      <c r="I8" s="77"/>
      <c r="J8" s="77"/>
      <c r="K8" s="84" t="s">
        <v>53</v>
      </c>
      <c r="L8" s="85"/>
      <c r="M8" s="85"/>
      <c r="N8" s="83" t="s">
        <v>261</v>
      </c>
      <c r="O8" s="85"/>
      <c r="P8" s="85"/>
      <c r="Q8" s="77"/>
      <c r="T8" s="101" t="s">
        <v>247</v>
      </c>
    </row>
    <row r="9" spans="2:20" ht="15">
      <c r="B9" s="84" t="s">
        <v>204</v>
      </c>
      <c r="C9" s="83"/>
      <c r="D9" s="85"/>
      <c r="E9" s="84" t="s">
        <v>34</v>
      </c>
      <c r="F9" s="83"/>
      <c r="G9" s="89"/>
      <c r="H9" s="78"/>
      <c r="I9" s="77"/>
      <c r="J9" s="77"/>
      <c r="K9" s="83" t="s">
        <v>1</v>
      </c>
      <c r="L9" s="85">
        <v>0</v>
      </c>
      <c r="M9" s="85"/>
      <c r="N9" s="83" t="s">
        <v>13</v>
      </c>
      <c r="O9" s="85"/>
      <c r="P9" s="85"/>
      <c r="Q9" s="77"/>
      <c r="T9" s="101"/>
    </row>
    <row r="10" spans="2:24" ht="15">
      <c r="B10" s="83" t="s">
        <v>57</v>
      </c>
      <c r="C10" s="85">
        <v>65400</v>
      </c>
      <c r="D10" s="85"/>
      <c r="E10" s="83" t="s">
        <v>57</v>
      </c>
      <c r="F10" s="89">
        <v>0</v>
      </c>
      <c r="G10" s="86"/>
      <c r="H10" s="120"/>
      <c r="I10" s="77"/>
      <c r="J10" s="77"/>
      <c r="K10" s="83" t="s">
        <v>2</v>
      </c>
      <c r="L10" s="85">
        <v>0</v>
      </c>
      <c r="M10" s="85"/>
      <c r="N10" s="83"/>
      <c r="O10" s="85"/>
      <c r="P10" s="85"/>
      <c r="Q10" s="77"/>
      <c r="S10" s="76" t="s">
        <v>63</v>
      </c>
      <c r="T10" s="152" t="s">
        <v>248</v>
      </c>
      <c r="U10" s="152"/>
      <c r="V10" s="152"/>
      <c r="W10" s="152"/>
      <c r="X10" s="98">
        <v>11760</v>
      </c>
    </row>
    <row r="11" spans="2:24" ht="15">
      <c r="B11" s="83" t="s">
        <v>257</v>
      </c>
      <c r="C11" s="87">
        <v>500</v>
      </c>
      <c r="D11" s="107">
        <f>SUM(C10:C11)</f>
        <v>65900</v>
      </c>
      <c r="E11" s="83" t="s">
        <v>35</v>
      </c>
      <c r="F11" s="89">
        <v>0</v>
      </c>
      <c r="G11" s="86"/>
      <c r="H11" s="78"/>
      <c r="I11" s="77"/>
      <c r="J11" s="77"/>
      <c r="K11" s="83" t="s">
        <v>3</v>
      </c>
      <c r="L11" s="85">
        <v>0</v>
      </c>
      <c r="M11" s="85"/>
      <c r="N11" s="83" t="s">
        <v>262</v>
      </c>
      <c r="O11" s="85"/>
      <c r="P11" s="85"/>
      <c r="Q11" s="77"/>
      <c r="T11" s="102" t="s">
        <v>249</v>
      </c>
      <c r="X11" s="99"/>
    </row>
    <row r="12" spans="2:24" ht="15">
      <c r="B12" s="83"/>
      <c r="C12" s="85"/>
      <c r="D12" s="85"/>
      <c r="E12" s="83" t="s">
        <v>36</v>
      </c>
      <c r="F12" s="89">
        <v>0</v>
      </c>
      <c r="G12" s="86"/>
      <c r="H12" s="82"/>
      <c r="I12" s="77"/>
      <c r="J12" s="77"/>
      <c r="K12" s="83" t="s">
        <v>4</v>
      </c>
      <c r="L12" s="85">
        <v>0</v>
      </c>
      <c r="M12" s="85"/>
      <c r="N12" s="94" t="s">
        <v>256</v>
      </c>
      <c r="O12" s="146">
        <v>4933</v>
      </c>
      <c r="P12" s="85"/>
      <c r="Q12" s="77"/>
      <c r="T12" s="151" t="s">
        <v>240</v>
      </c>
      <c r="U12" s="151"/>
      <c r="V12" s="151"/>
      <c r="W12" s="151"/>
      <c r="X12" s="98">
        <v>28050</v>
      </c>
    </row>
    <row r="13" spans="2:24" ht="15">
      <c r="B13" s="84" t="s">
        <v>58</v>
      </c>
      <c r="C13" s="85"/>
      <c r="D13" s="85"/>
      <c r="E13" s="83" t="s">
        <v>37</v>
      </c>
      <c r="F13" s="115">
        <v>0</v>
      </c>
      <c r="G13" s="89">
        <v>0</v>
      </c>
      <c r="H13" s="121"/>
      <c r="I13" s="77"/>
      <c r="J13" s="77"/>
      <c r="K13" s="83" t="s">
        <v>273</v>
      </c>
      <c r="L13" s="85">
        <v>385.33</v>
      </c>
      <c r="M13" s="85"/>
      <c r="N13" s="83" t="s">
        <v>255</v>
      </c>
      <c r="O13" s="139">
        <v>4953</v>
      </c>
      <c r="P13" s="85"/>
      <c r="Q13" s="77"/>
      <c r="T13" s="76" t="s">
        <v>241</v>
      </c>
      <c r="X13" s="98">
        <v>21705</v>
      </c>
    </row>
    <row r="14" spans="2:24" ht="15.75" thickBot="1">
      <c r="B14" s="83" t="s">
        <v>258</v>
      </c>
      <c r="C14" s="85">
        <v>36958.25</v>
      </c>
      <c r="D14" s="85"/>
      <c r="E14" s="91"/>
      <c r="F14" s="91"/>
      <c r="G14" s="128"/>
      <c r="H14" s="121"/>
      <c r="I14" s="77"/>
      <c r="J14" s="77"/>
      <c r="K14" s="83" t="s">
        <v>177</v>
      </c>
      <c r="L14" s="87">
        <v>2076</v>
      </c>
      <c r="M14" s="85">
        <f>SUM(L9:L14)</f>
        <v>2461.33</v>
      </c>
      <c r="N14" s="83" t="s">
        <v>246</v>
      </c>
      <c r="O14" s="147">
        <v>603</v>
      </c>
      <c r="P14" s="85">
        <f>+SUM(O12:O14)</f>
        <v>10489</v>
      </c>
      <c r="Q14" s="77"/>
      <c r="X14" s="103">
        <f>+X10+X12-X13</f>
        <v>18105</v>
      </c>
    </row>
    <row r="15" spans="2:17" ht="15">
      <c r="B15" s="83" t="s">
        <v>259</v>
      </c>
      <c r="C15" s="87"/>
      <c r="D15" s="85">
        <f>+C15+C14</f>
        <v>36958.25</v>
      </c>
      <c r="E15" s="84" t="s">
        <v>38</v>
      </c>
      <c r="F15" s="89"/>
      <c r="G15" s="89"/>
      <c r="H15" s="121"/>
      <c r="I15" s="77"/>
      <c r="J15" s="77"/>
      <c r="K15" s="83" t="s">
        <v>282</v>
      </c>
      <c r="L15" s="85">
        <v>350</v>
      </c>
      <c r="M15" s="85"/>
      <c r="N15" s="83"/>
      <c r="O15" s="85"/>
      <c r="P15" s="85"/>
      <c r="Q15" s="77"/>
    </row>
    <row r="16" spans="2:17" ht="15">
      <c r="B16" s="83" t="s">
        <v>59</v>
      </c>
      <c r="C16" s="85"/>
      <c r="D16" s="85"/>
      <c r="E16" s="83" t="s">
        <v>245</v>
      </c>
      <c r="F16" s="135">
        <v>45000</v>
      </c>
      <c r="G16" s="89"/>
      <c r="H16" s="119"/>
      <c r="I16" s="77"/>
      <c r="J16" s="77"/>
      <c r="K16" s="94" t="s">
        <v>252</v>
      </c>
      <c r="L16" s="90">
        <v>1467</v>
      </c>
      <c r="M16" s="90"/>
      <c r="N16" s="83" t="s">
        <v>14</v>
      </c>
      <c r="O16" s="85">
        <v>0</v>
      </c>
      <c r="P16" s="85"/>
      <c r="Q16" s="77"/>
    </row>
    <row r="17" spans="2:17" ht="15">
      <c r="B17" s="83" t="s">
        <v>60</v>
      </c>
      <c r="C17" s="85"/>
      <c r="D17" s="85"/>
      <c r="E17" s="83" t="s">
        <v>275</v>
      </c>
      <c r="F17" s="87">
        <v>20000</v>
      </c>
      <c r="G17" s="89">
        <f>+F16+F17</f>
        <v>65000</v>
      </c>
      <c r="H17" s="95"/>
      <c r="I17" s="77"/>
      <c r="J17" s="77"/>
      <c r="K17" s="83" t="s">
        <v>253</v>
      </c>
      <c r="L17" s="85">
        <v>1095</v>
      </c>
      <c r="M17" s="85"/>
      <c r="N17" s="83" t="s">
        <v>15</v>
      </c>
      <c r="O17" s="85">
        <v>0</v>
      </c>
      <c r="P17" s="85"/>
      <c r="Q17" s="77"/>
    </row>
    <row r="18" spans="2:17" ht="15">
      <c r="B18" s="83" t="s">
        <v>23</v>
      </c>
      <c r="C18" s="85">
        <v>0</v>
      </c>
      <c r="D18" s="85"/>
      <c r="E18" s="123" t="s">
        <v>188</v>
      </c>
      <c r="F18" s="85"/>
      <c r="G18" s="89">
        <v>55000</v>
      </c>
      <c r="H18" s="119"/>
      <c r="I18" s="77"/>
      <c r="J18" s="77"/>
      <c r="K18" s="94" t="s">
        <v>264</v>
      </c>
      <c r="L18" s="90">
        <v>14450</v>
      </c>
      <c r="M18" s="90"/>
      <c r="N18" s="83" t="s">
        <v>16</v>
      </c>
      <c r="O18" s="85">
        <v>0</v>
      </c>
      <c r="P18" s="85">
        <v>0</v>
      </c>
      <c r="Q18" s="77"/>
    </row>
    <row r="19" spans="2:17" ht="15">
      <c r="B19" s="83" t="s">
        <v>24</v>
      </c>
      <c r="C19" s="85">
        <v>0</v>
      </c>
      <c r="D19" s="85"/>
      <c r="E19" s="123"/>
      <c r="F19" s="85"/>
      <c r="G19" s="89"/>
      <c r="H19" s="82"/>
      <c r="I19" s="77"/>
      <c r="J19" s="77"/>
      <c r="K19" s="83" t="s">
        <v>254</v>
      </c>
      <c r="L19" s="87">
        <v>3920</v>
      </c>
      <c r="M19" s="141">
        <f>SUM(L15:L19)</f>
        <v>21282</v>
      </c>
      <c r="N19" s="94"/>
      <c r="O19" s="94"/>
      <c r="P19" s="90"/>
      <c r="Q19" s="77"/>
    </row>
    <row r="20" spans="1:24" ht="15">
      <c r="A20" s="76" t="s">
        <v>63</v>
      </c>
      <c r="B20" s="83" t="s">
        <v>25</v>
      </c>
      <c r="C20" s="116">
        <v>0</v>
      </c>
      <c r="D20" s="90">
        <f>SUM(C18:C20)</f>
        <v>0</v>
      </c>
      <c r="E20" s="125"/>
      <c r="F20" s="91"/>
      <c r="G20" s="128"/>
      <c r="H20" s="82"/>
      <c r="I20" s="77"/>
      <c r="J20" s="77"/>
      <c r="K20" s="123"/>
      <c r="L20" s="85"/>
      <c r="M20" s="124"/>
      <c r="N20" s="94" t="s">
        <v>265</v>
      </c>
      <c r="O20" s="94"/>
      <c r="P20" s="90">
        <v>15950</v>
      </c>
      <c r="Q20" s="77"/>
      <c r="T20" s="101"/>
      <c r="U20" s="101"/>
      <c r="X20" s="95"/>
    </row>
    <row r="21" spans="2:17" ht="15.75" thickBot="1">
      <c r="B21" s="92"/>
      <c r="C21" s="85"/>
      <c r="D21" s="85"/>
      <c r="E21" s="126" t="s">
        <v>39</v>
      </c>
      <c r="F21" s="83"/>
      <c r="G21" s="89"/>
      <c r="H21" s="82"/>
      <c r="I21" s="77"/>
      <c r="J21" s="77"/>
      <c r="K21" s="83" t="s">
        <v>266</v>
      </c>
      <c r="L21" s="85"/>
      <c r="M21" s="85">
        <v>1234.64</v>
      </c>
      <c r="N21" s="83" t="s">
        <v>17</v>
      </c>
      <c r="O21" s="85"/>
      <c r="P21" s="85">
        <v>0</v>
      </c>
      <c r="Q21" s="77"/>
    </row>
    <row r="22" spans="2:26" ht="15.75" thickBot="1">
      <c r="B22" s="84" t="s">
        <v>26</v>
      </c>
      <c r="C22" s="85"/>
      <c r="D22" s="85"/>
      <c r="E22" s="125" t="s">
        <v>209</v>
      </c>
      <c r="F22" s="91"/>
      <c r="G22" s="128"/>
      <c r="H22" s="82"/>
      <c r="I22" s="77"/>
      <c r="J22" s="77"/>
      <c r="K22" s="83"/>
      <c r="L22" s="85"/>
      <c r="M22" s="85"/>
      <c r="N22" s="83"/>
      <c r="O22" s="85"/>
      <c r="P22" s="85"/>
      <c r="Q22" s="77"/>
      <c r="S22" s="101"/>
      <c r="Z22" s="104"/>
    </row>
    <row r="23" spans="2:17" ht="15">
      <c r="B23" s="123" t="s">
        <v>27</v>
      </c>
      <c r="C23" s="85">
        <v>0</v>
      </c>
      <c r="D23" s="85"/>
      <c r="E23" s="83" t="s">
        <v>57</v>
      </c>
      <c r="F23" s="85">
        <v>3853.28</v>
      </c>
      <c r="G23" s="86"/>
      <c r="H23" s="95"/>
      <c r="I23" s="77"/>
      <c r="J23" s="77"/>
      <c r="K23" s="83" t="s">
        <v>5</v>
      </c>
      <c r="L23" s="85"/>
      <c r="M23" s="85">
        <v>0</v>
      </c>
      <c r="N23" s="83" t="s">
        <v>18</v>
      </c>
      <c r="O23" s="85"/>
      <c r="P23" s="85">
        <v>710</v>
      </c>
      <c r="Q23" s="77"/>
    </row>
    <row r="24" spans="2:19" ht="15">
      <c r="B24" s="83" t="s">
        <v>28</v>
      </c>
      <c r="C24" s="85">
        <v>0</v>
      </c>
      <c r="D24" s="124"/>
      <c r="E24" s="83" t="s">
        <v>40</v>
      </c>
      <c r="F24" s="85">
        <v>0</v>
      </c>
      <c r="G24" s="86"/>
      <c r="H24" s="82"/>
      <c r="I24" s="77"/>
      <c r="J24" s="77"/>
      <c r="K24" s="83" t="s">
        <v>6</v>
      </c>
      <c r="L24" s="85"/>
      <c r="M24" s="85">
        <v>0</v>
      </c>
      <c r="N24" s="83"/>
      <c r="O24" s="85"/>
      <c r="P24" s="85"/>
      <c r="Q24" s="77"/>
      <c r="S24" s="88"/>
    </row>
    <row r="25" spans="2:17" ht="15">
      <c r="B25" s="83"/>
      <c r="C25" s="85"/>
      <c r="D25" s="85"/>
      <c r="E25" s="83" t="s">
        <v>41</v>
      </c>
      <c r="F25" s="85">
        <v>0</v>
      </c>
      <c r="G25" s="86"/>
      <c r="H25" s="95"/>
      <c r="I25" s="77"/>
      <c r="J25" s="77"/>
      <c r="K25" s="83" t="s">
        <v>174</v>
      </c>
      <c r="L25" s="85"/>
      <c r="M25" s="85">
        <v>0</v>
      </c>
      <c r="N25" s="94" t="s">
        <v>280</v>
      </c>
      <c r="O25" s="85"/>
      <c r="P25" s="90">
        <f>525+1050+1050+1050</f>
        <v>3675</v>
      </c>
      <c r="Q25" s="77"/>
    </row>
    <row r="26" spans="2:17" ht="15">
      <c r="B26" s="84" t="s">
        <v>29</v>
      </c>
      <c r="C26" s="89"/>
      <c r="D26" s="85"/>
      <c r="E26" s="83" t="s">
        <v>37</v>
      </c>
      <c r="F26" s="87">
        <f>F23*10/100</f>
        <v>385.32800000000003</v>
      </c>
      <c r="G26" s="129">
        <f>+F23-F26</f>
        <v>3467.952</v>
      </c>
      <c r="H26" s="78"/>
      <c r="I26" s="77"/>
      <c r="J26" s="77"/>
      <c r="K26" s="83" t="s">
        <v>173</v>
      </c>
      <c r="L26" s="85"/>
      <c r="M26" s="85"/>
      <c r="N26" s="83" t="s">
        <v>19</v>
      </c>
      <c r="O26" s="85"/>
      <c r="P26" s="85"/>
      <c r="Q26" s="77"/>
    </row>
    <row r="27" spans="2:21" ht="15">
      <c r="B27" s="83" t="s">
        <v>30</v>
      </c>
      <c r="C27" s="85">
        <v>0</v>
      </c>
      <c r="D27" s="85"/>
      <c r="E27" s="91"/>
      <c r="F27" s="91"/>
      <c r="G27" s="128"/>
      <c r="H27" s="78"/>
      <c r="I27" s="77"/>
      <c r="J27" s="77"/>
      <c r="K27" s="84" t="s">
        <v>169</v>
      </c>
      <c r="L27" s="85"/>
      <c r="M27" s="85"/>
      <c r="N27" s="83"/>
      <c r="O27" s="85"/>
      <c r="P27" s="85"/>
      <c r="Q27" s="77"/>
      <c r="T27" s="101"/>
      <c r="U27" s="101"/>
    </row>
    <row r="28" spans="2:17" ht="15">
      <c r="B28" s="83" t="s">
        <v>31</v>
      </c>
      <c r="C28" s="107">
        <v>0</v>
      </c>
      <c r="D28" s="85"/>
      <c r="E28" s="84"/>
      <c r="F28" s="83"/>
      <c r="G28" s="89"/>
      <c r="H28" s="78"/>
      <c r="I28" s="77"/>
      <c r="J28" s="77"/>
      <c r="K28" s="83" t="s">
        <v>7</v>
      </c>
      <c r="L28" s="85">
        <v>0</v>
      </c>
      <c r="M28" s="85"/>
      <c r="N28" s="83"/>
      <c r="O28" s="85"/>
      <c r="P28" s="85"/>
      <c r="Q28" s="77"/>
    </row>
    <row r="29" spans="2:19" ht="15">
      <c r="B29" s="83" t="s">
        <v>61</v>
      </c>
      <c r="C29" s="93">
        <v>0</v>
      </c>
      <c r="D29" s="85"/>
      <c r="E29" s="84" t="s">
        <v>65</v>
      </c>
      <c r="F29" s="91"/>
      <c r="G29" s="128"/>
      <c r="H29" s="122"/>
      <c r="I29" s="77"/>
      <c r="J29" s="77"/>
      <c r="K29" s="83" t="s">
        <v>8</v>
      </c>
      <c r="L29" s="85">
        <v>0</v>
      </c>
      <c r="M29" s="85"/>
      <c r="N29" s="84" t="s">
        <v>20</v>
      </c>
      <c r="O29" s="85"/>
      <c r="P29" s="91"/>
      <c r="Q29" s="77"/>
      <c r="S29" s="101"/>
    </row>
    <row r="30" spans="2:17" ht="15">
      <c r="B30" s="94" t="s">
        <v>62</v>
      </c>
      <c r="C30" s="127">
        <v>0</v>
      </c>
      <c r="D30" s="93"/>
      <c r="E30" s="83" t="s">
        <v>42</v>
      </c>
      <c r="F30" s="85">
        <v>0</v>
      </c>
      <c r="G30" s="128"/>
      <c r="H30" s="95"/>
      <c r="I30" s="77"/>
      <c r="J30" s="77"/>
      <c r="K30" s="83" t="s">
        <v>9</v>
      </c>
      <c r="L30" s="85">
        <v>0</v>
      </c>
      <c r="M30" s="85"/>
      <c r="N30" s="83" t="s">
        <v>178</v>
      </c>
      <c r="O30" s="85"/>
      <c r="P30" s="85"/>
      <c r="Q30" s="77"/>
    </row>
    <row r="31" spans="2:17" ht="15">
      <c r="B31" s="83"/>
      <c r="C31" s="85"/>
      <c r="D31" s="85">
        <v>0</v>
      </c>
      <c r="E31" s="83" t="s">
        <v>43</v>
      </c>
      <c r="F31" s="85">
        <v>0</v>
      </c>
      <c r="G31" s="128"/>
      <c r="H31" s="82"/>
      <c r="I31" s="77"/>
      <c r="J31" s="77"/>
      <c r="K31" s="83" t="s">
        <v>10</v>
      </c>
      <c r="L31" s="85">
        <v>0</v>
      </c>
      <c r="M31" s="85"/>
      <c r="N31" s="83"/>
      <c r="O31" s="85"/>
      <c r="P31" s="85"/>
      <c r="Q31" s="77"/>
    </row>
    <row r="32" spans="2:17" ht="15">
      <c r="B32" s="84" t="s">
        <v>179</v>
      </c>
      <c r="C32" s="85"/>
      <c r="D32" s="85"/>
      <c r="E32" s="123" t="s">
        <v>44</v>
      </c>
      <c r="F32" s="85">
        <v>0</v>
      </c>
      <c r="G32" s="130"/>
      <c r="H32" s="78"/>
      <c r="I32" s="77"/>
      <c r="J32" s="77"/>
      <c r="K32" s="123" t="s">
        <v>236</v>
      </c>
      <c r="L32" s="85">
        <v>0</v>
      </c>
      <c r="M32" s="124">
        <v>0</v>
      </c>
      <c r="N32" s="83" t="s">
        <v>238</v>
      </c>
      <c r="O32" s="85"/>
      <c r="P32" s="85">
        <v>0</v>
      </c>
      <c r="Q32" s="77"/>
    </row>
    <row r="33" spans="2:17" ht="15">
      <c r="B33" s="83" t="s">
        <v>283</v>
      </c>
      <c r="C33" s="85">
        <v>551</v>
      </c>
      <c r="D33" s="85"/>
      <c r="E33" s="123"/>
      <c r="F33" s="85"/>
      <c r="G33" s="130"/>
      <c r="H33" s="122"/>
      <c r="I33" s="77"/>
      <c r="J33" s="77"/>
      <c r="K33" s="83" t="s">
        <v>236</v>
      </c>
      <c r="L33" s="87">
        <v>0</v>
      </c>
      <c r="M33" s="85">
        <v>0</v>
      </c>
      <c r="N33" s="94" t="s">
        <v>244</v>
      </c>
      <c r="O33" s="91"/>
      <c r="P33" s="105">
        <v>0</v>
      </c>
      <c r="Q33" s="77"/>
    </row>
    <row r="34" spans="2:17" ht="15">
      <c r="B34" s="83" t="s">
        <v>284</v>
      </c>
      <c r="C34" s="85">
        <v>551</v>
      </c>
      <c r="D34" s="85"/>
      <c r="E34" s="123"/>
      <c r="F34" s="85"/>
      <c r="G34" s="130"/>
      <c r="H34" s="122"/>
      <c r="I34" s="77"/>
      <c r="J34" s="77"/>
      <c r="K34" s="83"/>
      <c r="L34" s="85"/>
      <c r="M34" s="85"/>
      <c r="N34" s="94"/>
      <c r="O34" s="91"/>
      <c r="P34" s="105"/>
      <c r="Q34" s="77"/>
    </row>
    <row r="35" spans="2:17" ht="15">
      <c r="B35" s="91" t="s">
        <v>281</v>
      </c>
      <c r="C35" s="87">
        <v>1234.64</v>
      </c>
      <c r="D35" s="148">
        <f>C33-C34+C35</f>
        <v>1234.64</v>
      </c>
      <c r="E35" s="125"/>
      <c r="F35" s="85"/>
      <c r="G35" s="130"/>
      <c r="H35" s="122"/>
      <c r="I35" s="77"/>
      <c r="J35" s="77"/>
      <c r="K35" s="83"/>
      <c r="L35" s="85"/>
      <c r="M35" s="85"/>
      <c r="N35" s="94"/>
      <c r="O35" s="91"/>
      <c r="P35" s="105"/>
      <c r="Q35" s="77"/>
    </row>
    <row r="36" spans="2:17" ht="15">
      <c r="B36" s="91"/>
      <c r="C36" s="85"/>
      <c r="D36" s="85"/>
      <c r="E36" s="126" t="s">
        <v>46</v>
      </c>
      <c r="F36" s="91"/>
      <c r="G36" s="130"/>
      <c r="H36" s="82"/>
      <c r="I36" s="77"/>
      <c r="J36" s="77"/>
      <c r="K36" s="106" t="s">
        <v>11</v>
      </c>
      <c r="L36" s="85"/>
      <c r="M36" s="134">
        <f>+M38-SUM(M8:M33)</f>
        <v>5846.029999999999</v>
      </c>
      <c r="N36" s="83" t="s">
        <v>63</v>
      </c>
      <c r="O36" s="85"/>
      <c r="P36" s="85"/>
      <c r="Q36" s="77"/>
    </row>
    <row r="37" spans="2:17" ht="15">
      <c r="B37" s="84" t="s">
        <v>45</v>
      </c>
      <c r="C37" s="85"/>
      <c r="D37" s="85"/>
      <c r="E37" s="125" t="s">
        <v>206</v>
      </c>
      <c r="F37" s="139">
        <v>0</v>
      </c>
      <c r="G37" s="131"/>
      <c r="H37" s="82"/>
      <c r="I37" s="77"/>
      <c r="J37" s="77"/>
      <c r="K37" s="83"/>
      <c r="L37" s="85"/>
      <c r="M37" s="85"/>
      <c r="N37" s="83"/>
      <c r="O37" s="85"/>
      <c r="P37" s="85"/>
      <c r="Q37" s="77"/>
    </row>
    <row r="38" spans="2:17" ht="15.75" thickBot="1">
      <c r="B38" s="83" t="s">
        <v>32</v>
      </c>
      <c r="C38" s="117">
        <v>20525.58</v>
      </c>
      <c r="D38" s="85"/>
      <c r="E38" s="123" t="s">
        <v>235</v>
      </c>
      <c r="F38" s="138">
        <v>0</v>
      </c>
      <c r="G38" s="132"/>
      <c r="H38" s="78"/>
      <c r="I38" s="77"/>
      <c r="J38" s="77"/>
      <c r="K38" s="118" t="s">
        <v>49</v>
      </c>
      <c r="L38" s="108"/>
      <c r="M38" s="96">
        <f>P38</f>
        <v>30824</v>
      </c>
      <c r="N38" s="118" t="s">
        <v>49</v>
      </c>
      <c r="O38" s="108"/>
      <c r="P38" s="96">
        <f>SUM(P9:P37)</f>
        <v>30824</v>
      </c>
      <c r="Q38" s="77"/>
    </row>
    <row r="39" spans="2:17" ht="15.75" thickTop="1">
      <c r="B39" s="123" t="s">
        <v>47</v>
      </c>
      <c r="C39" s="117">
        <v>0</v>
      </c>
      <c r="D39" s="85"/>
      <c r="E39" s="123" t="s">
        <v>175</v>
      </c>
      <c r="F39" s="139">
        <v>6996.55</v>
      </c>
      <c r="G39" s="89"/>
      <c r="H39" s="78"/>
      <c r="I39" s="77"/>
      <c r="J39" s="77"/>
      <c r="K39" s="78"/>
      <c r="L39" s="100" t="s">
        <v>54</v>
      </c>
      <c r="M39" s="82"/>
      <c r="N39" s="155" t="s">
        <v>55</v>
      </c>
      <c r="O39" s="155"/>
      <c r="Q39" s="77"/>
    </row>
    <row r="40" spans="2:17" ht="15">
      <c r="B40" s="123" t="s">
        <v>170</v>
      </c>
      <c r="C40" s="85">
        <f>+M36</f>
        <v>5846.029999999999</v>
      </c>
      <c r="D40" s="124"/>
      <c r="E40" s="83" t="s">
        <v>207</v>
      </c>
      <c r="F40" s="139">
        <v>0</v>
      </c>
      <c r="G40" s="89"/>
      <c r="H40" s="78"/>
      <c r="I40" s="77"/>
      <c r="J40" s="77"/>
      <c r="K40" s="78"/>
      <c r="L40" s="82"/>
      <c r="M40" s="82"/>
      <c r="Q40" s="77"/>
    </row>
    <row r="41" spans="2:17" ht="15">
      <c r="B41" s="123" t="s">
        <v>171</v>
      </c>
      <c r="C41" s="127">
        <v>0</v>
      </c>
      <c r="D41" s="124">
        <f>C40+C38</f>
        <v>26371.61</v>
      </c>
      <c r="E41" s="83" t="s">
        <v>208</v>
      </c>
      <c r="F41" s="140">
        <v>0</v>
      </c>
      <c r="G41" s="89">
        <f>SUM(F37:F41)</f>
        <v>6996.55</v>
      </c>
      <c r="H41" s="78"/>
      <c r="I41" s="77"/>
      <c r="J41" s="77"/>
      <c r="K41" s="78" t="s">
        <v>272</v>
      </c>
      <c r="L41" s="153"/>
      <c r="M41" s="153"/>
      <c r="O41" s="110" t="s">
        <v>56</v>
      </c>
      <c r="P41" s="136"/>
      <c r="Q41" s="77"/>
    </row>
    <row r="42" spans="2:17" ht="15">
      <c r="B42" s="123"/>
      <c r="C42" s="135"/>
      <c r="D42" s="124"/>
      <c r="E42" s="123"/>
      <c r="F42" s="85"/>
      <c r="G42" s="130"/>
      <c r="H42" s="78"/>
      <c r="I42" s="77"/>
      <c r="J42" s="77"/>
      <c r="K42" s="77"/>
      <c r="L42" s="154" t="s">
        <v>276</v>
      </c>
      <c r="M42" s="154"/>
      <c r="N42" s="77"/>
      <c r="O42" s="100" t="s">
        <v>72</v>
      </c>
      <c r="P42" s="100"/>
      <c r="Q42" s="77"/>
    </row>
    <row r="43" spans="2:17" ht="15.75" thickBot="1">
      <c r="B43" s="118" t="s">
        <v>64</v>
      </c>
      <c r="C43" s="118"/>
      <c r="D43" s="96">
        <f>SUM(D9:D42)</f>
        <v>130464.5</v>
      </c>
      <c r="E43" s="118" t="s">
        <v>64</v>
      </c>
      <c r="F43" s="96"/>
      <c r="G43" s="133">
        <f>SUM(G9:G42)</f>
        <v>130464.50200000001</v>
      </c>
      <c r="H43" s="78"/>
      <c r="I43" s="77"/>
      <c r="J43" s="77"/>
      <c r="K43" s="77"/>
      <c r="L43" s="154" t="s">
        <v>166</v>
      </c>
      <c r="M43" s="154"/>
      <c r="N43" s="77"/>
      <c r="O43" s="100"/>
      <c r="P43" s="100"/>
      <c r="Q43" s="77"/>
    </row>
    <row r="44" spans="2:17" ht="15.75" thickTop="1">
      <c r="B44" s="149" t="s">
        <v>66</v>
      </c>
      <c r="C44" s="149"/>
      <c r="D44" s="149"/>
      <c r="E44" s="156" t="s">
        <v>182</v>
      </c>
      <c r="F44" s="156"/>
      <c r="G44" s="156"/>
      <c r="H44" s="122"/>
      <c r="I44" s="78"/>
      <c r="J44" s="77"/>
      <c r="K44" s="77"/>
      <c r="L44" s="137"/>
      <c r="M44" s="137"/>
      <c r="N44" s="77"/>
      <c r="O44" s="100"/>
      <c r="P44" s="100"/>
      <c r="Q44" s="77"/>
    </row>
    <row r="45" spans="3:17" ht="15">
      <c r="C45" s="78"/>
      <c r="D45" s="82"/>
      <c r="E45" s="149" t="s">
        <v>183</v>
      </c>
      <c r="F45" s="149"/>
      <c r="G45" s="149"/>
      <c r="H45" s="95"/>
      <c r="I45" s="77"/>
      <c r="J45" s="77"/>
      <c r="K45" s="77"/>
      <c r="L45" s="100"/>
      <c r="M45" s="109"/>
      <c r="N45" s="77"/>
      <c r="O45" s="100"/>
      <c r="P45" s="100"/>
      <c r="Q45" s="77"/>
    </row>
    <row r="46" spans="2:17" ht="15">
      <c r="B46" s="78"/>
      <c r="C46" s="78"/>
      <c r="D46" s="82"/>
      <c r="E46" s="78" t="s">
        <v>285</v>
      </c>
      <c r="F46" s="78"/>
      <c r="G46" s="78"/>
      <c r="H46" s="95"/>
      <c r="I46" s="97"/>
      <c r="J46" s="77"/>
      <c r="K46" s="77"/>
      <c r="L46" s="100"/>
      <c r="M46" s="100"/>
      <c r="N46" s="77"/>
      <c r="O46" s="100"/>
      <c r="P46" s="100"/>
      <c r="Q46" s="77"/>
    </row>
    <row r="47" spans="2:17" ht="15">
      <c r="B47" s="78"/>
      <c r="C47" s="78"/>
      <c r="D47" s="82"/>
      <c r="E47" s="78" t="s">
        <v>286</v>
      </c>
      <c r="F47" s="82"/>
      <c r="G47" s="82"/>
      <c r="H47" s="95"/>
      <c r="I47" s="97"/>
      <c r="J47" s="77"/>
      <c r="K47" s="77"/>
      <c r="L47" s="100"/>
      <c r="M47" s="100"/>
      <c r="N47" s="77"/>
      <c r="Q47" s="77"/>
    </row>
    <row r="48" spans="2:17" ht="15">
      <c r="B48" s="78"/>
      <c r="C48" s="78" t="s">
        <v>68</v>
      </c>
      <c r="D48" s="82"/>
      <c r="E48" s="150" t="s">
        <v>287</v>
      </c>
      <c r="F48" s="150"/>
      <c r="G48" s="150"/>
      <c r="H48" s="82"/>
      <c r="I48" s="77"/>
      <c r="J48" s="77"/>
      <c r="K48" s="77"/>
      <c r="L48" s="77"/>
      <c r="M48" s="77"/>
      <c r="N48" s="77"/>
      <c r="O48" s="100"/>
      <c r="Q48" s="77"/>
    </row>
    <row r="49" spans="1:17" ht="15">
      <c r="A49" s="95"/>
      <c r="B49" s="78" t="s">
        <v>67</v>
      </c>
      <c r="C49" s="78" t="s">
        <v>69</v>
      </c>
      <c r="D49" s="82"/>
      <c r="E49" s="95"/>
      <c r="F49" s="95"/>
      <c r="G49" s="98" t="s">
        <v>71</v>
      </c>
      <c r="H49" s="82"/>
      <c r="I49" s="77"/>
      <c r="J49" s="77"/>
      <c r="K49" s="77"/>
      <c r="L49" s="77"/>
      <c r="M49" s="77"/>
      <c r="N49" s="77"/>
      <c r="O49" s="77"/>
      <c r="P49" s="77"/>
      <c r="Q49" s="77"/>
    </row>
    <row r="50" spans="2:17" ht="15">
      <c r="B50" s="78"/>
      <c r="C50" s="78"/>
      <c r="D50" s="82" t="s">
        <v>70</v>
      </c>
      <c r="E50" s="95"/>
      <c r="G50" s="95"/>
      <c r="H50" s="95" t="s">
        <v>72</v>
      </c>
      <c r="I50" s="77"/>
      <c r="J50" s="77"/>
      <c r="K50" s="77"/>
      <c r="L50" s="77"/>
      <c r="M50" s="77"/>
      <c r="N50" s="77"/>
      <c r="O50" s="77"/>
      <c r="P50" s="77"/>
      <c r="Q50" s="77"/>
    </row>
    <row r="51" spans="2:17" ht="15">
      <c r="B51" s="95"/>
      <c r="C51" s="95"/>
      <c r="D51" s="98"/>
      <c r="E51" s="95"/>
      <c r="H51" s="119"/>
      <c r="I51" s="77"/>
      <c r="J51" s="77"/>
      <c r="K51" s="77"/>
      <c r="L51" s="77"/>
      <c r="M51" s="77"/>
      <c r="N51" s="77"/>
      <c r="O51" s="77"/>
      <c r="P51" s="77"/>
      <c r="Q51" s="77"/>
    </row>
    <row r="52" spans="2:17" ht="15">
      <c r="B52" s="95"/>
      <c r="D52" s="99"/>
      <c r="H52" s="81"/>
      <c r="I52" s="77"/>
      <c r="J52" s="77"/>
      <c r="K52" s="77"/>
      <c r="L52" s="77"/>
      <c r="M52" s="77"/>
      <c r="N52" s="77"/>
      <c r="O52" s="77"/>
      <c r="P52" s="77"/>
      <c r="Q52" s="77"/>
    </row>
    <row r="53" spans="4:17" ht="15">
      <c r="D53" s="88"/>
      <c r="I53" s="77"/>
      <c r="J53" s="77"/>
      <c r="K53" s="77"/>
      <c r="L53" s="77"/>
      <c r="M53" s="77"/>
      <c r="N53" s="77"/>
      <c r="O53" s="77"/>
      <c r="P53" s="77"/>
      <c r="Q53" s="77"/>
    </row>
    <row r="54" spans="8:17" ht="15">
      <c r="H54" s="78"/>
      <c r="I54" s="77"/>
      <c r="J54" s="77"/>
      <c r="K54" s="77"/>
      <c r="L54" s="77"/>
      <c r="M54" s="77"/>
      <c r="N54" s="77"/>
      <c r="O54" s="77"/>
      <c r="P54" s="77"/>
      <c r="Q54" s="77"/>
    </row>
    <row r="55" spans="8:17" ht="15">
      <c r="H55" s="95"/>
      <c r="I55" s="77"/>
      <c r="J55" s="77"/>
      <c r="N55" s="77"/>
      <c r="O55" s="77"/>
      <c r="P55" s="77"/>
      <c r="Q55" s="77"/>
    </row>
    <row r="56" spans="9:17" ht="15">
      <c r="I56" s="97"/>
      <c r="J56" s="77"/>
      <c r="Q56" s="77"/>
    </row>
    <row r="57" spans="8:17" ht="15">
      <c r="H57" s="78"/>
      <c r="I57" s="77"/>
      <c r="J57" s="77"/>
      <c r="Q57" s="77"/>
    </row>
    <row r="58" spans="8:17" ht="15">
      <c r="H58" s="95"/>
      <c r="I58" s="78"/>
      <c r="J58" s="77"/>
      <c r="Q58" s="77"/>
    </row>
    <row r="59" spans="8:17" ht="15">
      <c r="H59" s="95"/>
      <c r="I59" s="97"/>
      <c r="J59" s="77"/>
      <c r="Q59" s="77"/>
    </row>
    <row r="60" spans="8:17" ht="15">
      <c r="H60" s="95"/>
      <c r="I60" s="77"/>
      <c r="J60" s="77"/>
      <c r="Q60" s="77"/>
    </row>
    <row r="61" spans="9:17" ht="15">
      <c r="I61" s="77"/>
      <c r="J61" s="77"/>
      <c r="Q61" s="77"/>
    </row>
    <row r="62" spans="2:17" ht="15">
      <c r="B62" s="101" t="s">
        <v>279</v>
      </c>
      <c r="J62" s="77"/>
      <c r="Q62" s="77"/>
    </row>
    <row r="63" spans="2:17" ht="15">
      <c r="B63" s="76" t="s">
        <v>277</v>
      </c>
      <c r="C63" s="76">
        <v>500</v>
      </c>
      <c r="D63" s="76">
        <f>C63*10.2/100</f>
        <v>51</v>
      </c>
      <c r="J63" s="77"/>
      <c r="Q63" s="77"/>
    </row>
    <row r="64" spans="2:17" ht="15">
      <c r="B64" s="76" t="s">
        <v>278</v>
      </c>
      <c r="C64" s="76">
        <v>350</v>
      </c>
      <c r="J64" s="77"/>
      <c r="Q64" s="77"/>
    </row>
    <row r="65" spans="3:17" ht="15">
      <c r="C65" s="76">
        <f>C63+C64+D63</f>
        <v>901</v>
      </c>
      <c r="J65" s="77"/>
      <c r="Q65" s="77"/>
    </row>
    <row r="66" spans="10:17" ht="15">
      <c r="J66" s="77"/>
      <c r="Q66" s="77"/>
    </row>
    <row r="67" spans="10:17" ht="15">
      <c r="J67" s="77"/>
      <c r="Q67" s="77"/>
    </row>
    <row r="68" spans="2:17" ht="15">
      <c r="B68" s="76" t="s">
        <v>277</v>
      </c>
      <c r="C68" s="76">
        <v>750</v>
      </c>
      <c r="D68" s="76">
        <f>C68*12.24%</f>
        <v>91.80000000000001</v>
      </c>
      <c r="E68" s="76">
        <f>C68+D68</f>
        <v>841.8</v>
      </c>
      <c r="J68" s="77"/>
      <c r="Q68" s="77"/>
    </row>
    <row r="69" spans="2:17" ht="15">
      <c r="B69" s="76" t="s">
        <v>278</v>
      </c>
      <c r="C69" s="76">
        <v>350</v>
      </c>
      <c r="D69" s="76">
        <f>C69*12.24%</f>
        <v>42.84</v>
      </c>
      <c r="E69" s="76">
        <f>C69+D69</f>
        <v>392.84000000000003</v>
      </c>
      <c r="J69" s="77"/>
      <c r="Q69" s="77"/>
    </row>
    <row r="70" spans="3:17" ht="15">
      <c r="C70" s="76">
        <f>C68+C69</f>
        <v>1100</v>
      </c>
      <c r="D70" s="76">
        <f>C70*12.24%</f>
        <v>134.64000000000001</v>
      </c>
      <c r="E70" s="76">
        <f>C70+D70</f>
        <v>1234.64</v>
      </c>
      <c r="J70" s="77"/>
      <c r="Q70" s="77"/>
    </row>
    <row r="83" ht="12.75">
      <c r="J83" s="76">
        <v>25030.8</v>
      </c>
    </row>
    <row r="84" spans="9:10" ht="12.75">
      <c r="I84" s="76">
        <f>300+300+20000+100+1753+25000+300+885+1097+20</f>
        <v>49755</v>
      </c>
      <c r="J84" s="99">
        <f>1575+890+1900+3800+950+1900+1900+1750+950+1900+950+1900+950+1900+4750+950+48+1900+1260+1000+1260+1000</f>
        <v>35383</v>
      </c>
    </row>
    <row r="85" ht="12.75">
      <c r="J85" s="76">
        <f>346+161</f>
        <v>507</v>
      </c>
    </row>
    <row r="86" ht="12.75">
      <c r="J86" s="76">
        <f>SUM(J83:J85)</f>
        <v>60920.8</v>
      </c>
    </row>
    <row r="87" ht="12.75">
      <c r="J87" s="76">
        <f>J86-I84</f>
        <v>11165.800000000003</v>
      </c>
    </row>
  </sheetData>
  <mergeCells count="10">
    <mergeCell ref="T10:W10"/>
    <mergeCell ref="L41:M41"/>
    <mergeCell ref="L42:M42"/>
    <mergeCell ref="L43:M43"/>
    <mergeCell ref="N39:O39"/>
    <mergeCell ref="E45:G45"/>
    <mergeCell ref="E48:G48"/>
    <mergeCell ref="B44:D44"/>
    <mergeCell ref="T12:W12"/>
    <mergeCell ref="E44:G44"/>
  </mergeCells>
  <printOptions horizontalCentered="1"/>
  <pageMargins left="0.5" right="0.5" top="0.25" bottom="0" header="0.59" footer="0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6"/>
  <sheetViews>
    <sheetView tabSelected="1" workbookViewId="0" topLeftCell="G58">
      <selection activeCell="H2" sqref="H2:I61"/>
    </sheetView>
  </sheetViews>
  <sheetFormatPr defaultColWidth="9.140625" defaultRowHeight="12.75"/>
  <cols>
    <col min="2" max="2" width="62.57421875" style="0" customWidth="1"/>
    <col min="3" max="3" width="15.7109375" style="1" customWidth="1"/>
    <col min="4" max="4" width="15.8515625" style="0" customWidth="1"/>
    <col min="8" max="8" width="70.7109375" style="0" customWidth="1"/>
    <col min="9" max="9" width="19.28125" style="0" customWidth="1"/>
  </cols>
  <sheetData>
    <row r="1" spans="2:9" ht="13.5" thickBot="1">
      <c r="B1" t="s">
        <v>176</v>
      </c>
      <c r="H1" s="2"/>
      <c r="I1" s="2"/>
    </row>
    <row r="2" spans="2:11" ht="15">
      <c r="B2" s="157" t="s">
        <v>73</v>
      </c>
      <c r="C2" s="158"/>
      <c r="D2" s="159"/>
      <c r="F2" s="61"/>
      <c r="G2" s="57"/>
      <c r="H2" s="193" t="s">
        <v>74</v>
      </c>
      <c r="I2" s="194"/>
      <c r="J2" s="3"/>
      <c r="K2" s="3"/>
    </row>
    <row r="3" spans="2:11" ht="15">
      <c r="B3" s="160" t="s">
        <v>75</v>
      </c>
      <c r="C3" s="161"/>
      <c r="D3" s="162"/>
      <c r="G3" s="53"/>
      <c r="H3" s="195" t="s">
        <v>76</v>
      </c>
      <c r="I3" s="196"/>
      <c r="J3" s="3"/>
      <c r="K3" s="3"/>
    </row>
    <row r="4" spans="2:11" ht="15">
      <c r="B4" s="160" t="s">
        <v>77</v>
      </c>
      <c r="C4" s="161"/>
      <c r="D4" s="162"/>
      <c r="G4" s="53"/>
      <c r="H4" s="195" t="s">
        <v>78</v>
      </c>
      <c r="I4" s="196"/>
      <c r="J4" s="3"/>
      <c r="K4" s="3"/>
    </row>
    <row r="5" spans="2:11" ht="15">
      <c r="B5" s="163"/>
      <c r="C5" s="164"/>
      <c r="D5" s="165"/>
      <c r="G5" s="53"/>
      <c r="H5" s="197"/>
      <c r="I5" s="198"/>
      <c r="J5" s="3"/>
      <c r="K5" s="3"/>
    </row>
    <row r="6" spans="2:11" ht="15">
      <c r="B6" s="166" t="s">
        <v>288</v>
      </c>
      <c r="C6" s="6"/>
      <c r="D6" s="162"/>
      <c r="G6" s="53"/>
      <c r="H6" s="199" t="s">
        <v>291</v>
      </c>
      <c r="I6" s="198"/>
      <c r="J6" s="3"/>
      <c r="K6" s="3"/>
    </row>
    <row r="7" spans="2:11" ht="15">
      <c r="B7" s="166" t="s">
        <v>289</v>
      </c>
      <c r="C7" s="6"/>
      <c r="D7" s="162"/>
      <c r="G7" s="53"/>
      <c r="H7" s="199" t="s">
        <v>292</v>
      </c>
      <c r="I7" s="198"/>
      <c r="J7" s="3" t="s">
        <v>63</v>
      </c>
      <c r="K7" s="3"/>
    </row>
    <row r="8" spans="1:11" ht="15.75" thickBot="1">
      <c r="A8" t="s">
        <v>63</v>
      </c>
      <c r="B8" s="166" t="s">
        <v>290</v>
      </c>
      <c r="C8" s="6"/>
      <c r="D8" s="162"/>
      <c r="G8" s="53"/>
      <c r="H8" s="213" t="s">
        <v>293</v>
      </c>
      <c r="I8" s="215"/>
      <c r="J8" s="3"/>
      <c r="K8" s="3"/>
    </row>
    <row r="9" spans="2:11" ht="15">
      <c r="B9" s="167"/>
      <c r="C9" s="168" t="s">
        <v>79</v>
      </c>
      <c r="D9" s="169" t="s">
        <v>79</v>
      </c>
      <c r="G9" s="53"/>
      <c r="H9" s="216" t="s">
        <v>294</v>
      </c>
      <c r="I9" s="200" t="s">
        <v>185</v>
      </c>
      <c r="J9" s="3"/>
      <c r="K9" s="3"/>
    </row>
    <row r="10" spans="2:11" ht="15">
      <c r="B10" s="170" t="s">
        <v>63</v>
      </c>
      <c r="C10" s="171" t="s">
        <v>63</v>
      </c>
      <c r="D10" s="172" t="s">
        <v>63</v>
      </c>
      <c r="G10" s="53"/>
      <c r="H10" s="217" t="s">
        <v>295</v>
      </c>
      <c r="I10" s="200" t="s">
        <v>80</v>
      </c>
      <c r="J10" s="3"/>
      <c r="K10" s="3"/>
    </row>
    <row r="11" spans="2:11" ht="15">
      <c r="B11" s="173" t="s">
        <v>81</v>
      </c>
      <c r="C11" s="174" t="s">
        <v>63</v>
      </c>
      <c r="D11" s="175"/>
      <c r="G11" s="53"/>
      <c r="H11" s="217" t="s">
        <v>296</v>
      </c>
      <c r="I11" s="200" t="s">
        <v>185</v>
      </c>
      <c r="J11" s="12" t="s">
        <v>63</v>
      </c>
      <c r="K11" s="3"/>
    </row>
    <row r="12" spans="2:11" ht="15">
      <c r="B12" s="173" t="s">
        <v>82</v>
      </c>
      <c r="C12" s="4"/>
      <c r="D12" s="176">
        <f>SUM('SCHEDULE VIII &amp; IX - 06'!P8:P37)</f>
        <v>30824</v>
      </c>
      <c r="G12" s="53"/>
      <c r="H12" s="217" t="s">
        <v>83</v>
      </c>
      <c r="I12" s="201" t="s">
        <v>63</v>
      </c>
      <c r="J12" s="12" t="s">
        <v>63</v>
      </c>
      <c r="K12" s="3"/>
    </row>
    <row r="13" spans="2:11" ht="15">
      <c r="B13" s="173" t="s">
        <v>84</v>
      </c>
      <c r="C13" s="4" t="s">
        <v>63</v>
      </c>
      <c r="D13" s="177"/>
      <c r="G13" s="53"/>
      <c r="H13" s="217" t="s">
        <v>85</v>
      </c>
      <c r="I13" s="202" t="s">
        <v>185</v>
      </c>
      <c r="J13" s="12" t="s">
        <v>63</v>
      </c>
      <c r="K13" s="3"/>
    </row>
    <row r="14" spans="2:11" ht="15">
      <c r="B14" s="173" t="s">
        <v>86</v>
      </c>
      <c r="C14" s="4" t="s">
        <v>63</v>
      </c>
      <c r="D14" s="177"/>
      <c r="G14" s="53"/>
      <c r="H14" s="217" t="s">
        <v>87</v>
      </c>
      <c r="I14" s="200"/>
      <c r="J14" s="12" t="s">
        <v>63</v>
      </c>
      <c r="K14" s="3"/>
    </row>
    <row r="15" spans="2:11" ht="15">
      <c r="B15" s="173" t="s">
        <v>88</v>
      </c>
      <c r="C15" s="4">
        <v>0</v>
      </c>
      <c r="D15" s="176"/>
      <c r="G15" s="53"/>
      <c r="H15" s="217" t="s">
        <v>89</v>
      </c>
      <c r="I15" s="203"/>
      <c r="J15" s="12" t="s">
        <v>63</v>
      </c>
      <c r="K15" s="3"/>
    </row>
    <row r="16" spans="2:11" ht="15">
      <c r="B16" s="173" t="s">
        <v>90</v>
      </c>
      <c r="C16" s="4">
        <v>0</v>
      </c>
      <c r="D16" s="176"/>
      <c r="G16" s="53"/>
      <c r="H16" s="217" t="s">
        <v>91</v>
      </c>
      <c r="I16" s="200" t="s">
        <v>185</v>
      </c>
      <c r="J16" s="12" t="s">
        <v>63</v>
      </c>
      <c r="K16" s="3"/>
    </row>
    <row r="17" spans="2:11" ht="15">
      <c r="B17" s="173" t="s">
        <v>92</v>
      </c>
      <c r="C17" s="4">
        <v>0</v>
      </c>
      <c r="D17" s="176"/>
      <c r="G17" s="53"/>
      <c r="H17" s="217" t="s">
        <v>93</v>
      </c>
      <c r="I17" s="201"/>
      <c r="J17" s="12" t="s">
        <v>63</v>
      </c>
      <c r="K17" s="3"/>
    </row>
    <row r="18" spans="2:11" ht="15">
      <c r="B18" s="173" t="s">
        <v>94</v>
      </c>
      <c r="C18" s="4">
        <v>0</v>
      </c>
      <c r="D18" s="176"/>
      <c r="G18" s="53"/>
      <c r="H18" s="217" t="s">
        <v>95</v>
      </c>
      <c r="I18" s="204"/>
      <c r="J18" s="12" t="s">
        <v>63</v>
      </c>
      <c r="K18" s="3"/>
    </row>
    <row r="19" spans="2:11" ht="15">
      <c r="B19" s="173" t="s">
        <v>96</v>
      </c>
      <c r="C19" s="4">
        <v>0</v>
      </c>
      <c r="D19" s="176"/>
      <c r="G19" s="53"/>
      <c r="H19" s="217" t="s">
        <v>97</v>
      </c>
      <c r="I19" s="200" t="s">
        <v>186</v>
      </c>
      <c r="J19" s="12" t="s">
        <v>63</v>
      </c>
      <c r="K19" s="3"/>
    </row>
    <row r="20" spans="2:11" ht="15">
      <c r="B20" s="173" t="s">
        <v>98</v>
      </c>
      <c r="C20" s="4">
        <v>0</v>
      </c>
      <c r="D20" s="176"/>
      <c r="G20" s="53"/>
      <c r="H20" s="217" t="s">
        <v>99</v>
      </c>
      <c r="I20" s="200" t="s">
        <v>63</v>
      </c>
      <c r="J20" s="12" t="s">
        <v>63</v>
      </c>
      <c r="K20" s="3"/>
    </row>
    <row r="21" spans="2:11" ht="15">
      <c r="B21" s="173" t="s">
        <v>100</v>
      </c>
      <c r="C21" s="4"/>
      <c r="D21" s="176"/>
      <c r="G21" s="53"/>
      <c r="H21" s="217" t="s">
        <v>101</v>
      </c>
      <c r="I21" s="201"/>
      <c r="J21" s="12" t="s">
        <v>63</v>
      </c>
      <c r="K21" s="3"/>
    </row>
    <row r="22" spans="2:11" ht="15">
      <c r="B22" s="173" t="s">
        <v>102</v>
      </c>
      <c r="C22" s="4">
        <v>0</v>
      </c>
      <c r="D22" s="176"/>
      <c r="G22" s="53"/>
      <c r="H22" s="217" t="s">
        <v>103</v>
      </c>
      <c r="I22" s="203" t="s">
        <v>164</v>
      </c>
      <c r="J22" s="12" t="s">
        <v>63</v>
      </c>
      <c r="K22" s="3"/>
    </row>
    <row r="23" spans="2:11" ht="15">
      <c r="B23" s="173" t="s">
        <v>104</v>
      </c>
      <c r="C23" s="4"/>
      <c r="D23" s="176"/>
      <c r="G23" s="53"/>
      <c r="H23" s="217" t="s">
        <v>105</v>
      </c>
      <c r="I23" s="201"/>
      <c r="J23" s="12" t="s">
        <v>63</v>
      </c>
      <c r="K23" s="3"/>
    </row>
    <row r="24" spans="2:11" ht="15">
      <c r="B24" s="173" t="s">
        <v>106</v>
      </c>
      <c r="C24" s="4"/>
      <c r="D24" s="176"/>
      <c r="G24" s="53"/>
      <c r="H24" s="217" t="s">
        <v>107</v>
      </c>
      <c r="I24" s="201"/>
      <c r="J24" s="12" t="s">
        <v>63</v>
      </c>
      <c r="K24" s="3"/>
    </row>
    <row r="25" spans="2:11" ht="15">
      <c r="B25" s="173" t="s">
        <v>108</v>
      </c>
      <c r="C25" s="4">
        <v>0</v>
      </c>
      <c r="D25" s="176"/>
      <c r="G25" s="53"/>
      <c r="H25" s="217" t="s">
        <v>109</v>
      </c>
      <c r="I25" s="203" t="s">
        <v>164</v>
      </c>
      <c r="J25" s="12" t="s">
        <v>63</v>
      </c>
      <c r="K25" s="3"/>
    </row>
    <row r="26" spans="2:11" ht="15">
      <c r="B26" s="173" t="s">
        <v>110</v>
      </c>
      <c r="C26" s="4"/>
      <c r="D26" s="176"/>
      <c r="G26" s="53"/>
      <c r="H26" s="217" t="s">
        <v>111</v>
      </c>
      <c r="I26" s="201"/>
      <c r="J26" s="12" t="s">
        <v>63</v>
      </c>
      <c r="K26" s="3"/>
    </row>
    <row r="27" spans="2:11" ht="15">
      <c r="B27" s="173" t="s">
        <v>112</v>
      </c>
      <c r="C27" s="4"/>
      <c r="D27" s="176"/>
      <c r="G27" s="53"/>
      <c r="H27" s="217" t="s">
        <v>113</v>
      </c>
      <c r="I27" s="203" t="s">
        <v>180</v>
      </c>
      <c r="J27" s="12" t="s">
        <v>63</v>
      </c>
      <c r="K27" s="3"/>
    </row>
    <row r="28" spans="2:11" ht="15">
      <c r="B28" s="173" t="s">
        <v>114</v>
      </c>
      <c r="C28" s="4"/>
      <c r="D28" s="176"/>
      <c r="G28" s="53"/>
      <c r="H28" s="217" t="s">
        <v>115</v>
      </c>
      <c r="I28" s="201"/>
      <c r="J28" s="12" t="s">
        <v>63</v>
      </c>
      <c r="K28" s="3"/>
    </row>
    <row r="29" spans="2:11" ht="15">
      <c r="B29" s="173" t="s">
        <v>116</v>
      </c>
      <c r="C29" s="4"/>
      <c r="D29" s="176"/>
      <c r="G29" s="53"/>
      <c r="H29" s="217" t="s">
        <v>117</v>
      </c>
      <c r="I29" s="203" t="s">
        <v>181</v>
      </c>
      <c r="J29" s="12" t="s">
        <v>63</v>
      </c>
      <c r="K29" s="3"/>
    </row>
    <row r="30" spans="2:11" ht="15">
      <c r="B30" s="173" t="s">
        <v>118</v>
      </c>
      <c r="C30" s="4"/>
      <c r="D30" s="176"/>
      <c r="G30" s="53"/>
      <c r="H30" s="217" t="s">
        <v>119</v>
      </c>
      <c r="I30" s="201"/>
      <c r="J30" s="12" t="s">
        <v>63</v>
      </c>
      <c r="K30" s="3"/>
    </row>
    <row r="31" spans="2:11" ht="15">
      <c r="B31" s="173" t="s">
        <v>120</v>
      </c>
      <c r="C31" s="4">
        <v>0</v>
      </c>
      <c r="D31" s="176"/>
      <c r="G31" s="53"/>
      <c r="H31" s="217" t="s">
        <v>121</v>
      </c>
      <c r="I31" s="203" t="s">
        <v>164</v>
      </c>
      <c r="J31" s="12" t="s">
        <v>63</v>
      </c>
      <c r="K31" s="3"/>
    </row>
    <row r="32" spans="2:11" ht="15">
      <c r="B32" s="173" t="s">
        <v>122</v>
      </c>
      <c r="C32" s="4"/>
      <c r="D32" s="176"/>
      <c r="G32" s="53"/>
      <c r="H32" s="217" t="s">
        <v>123</v>
      </c>
      <c r="I32" s="201"/>
      <c r="J32" s="12" t="s">
        <v>63</v>
      </c>
      <c r="K32" s="3"/>
    </row>
    <row r="33" spans="2:11" ht="15">
      <c r="B33" s="173" t="s">
        <v>124</v>
      </c>
      <c r="C33" s="4"/>
      <c r="D33" s="176"/>
      <c r="G33" s="53"/>
      <c r="H33" s="217" t="s">
        <v>125</v>
      </c>
      <c r="I33" s="203" t="s">
        <v>164</v>
      </c>
      <c r="J33" s="12" t="s">
        <v>63</v>
      </c>
      <c r="K33" s="3"/>
    </row>
    <row r="34" spans="2:11" ht="15">
      <c r="B34" s="173" t="s">
        <v>126</v>
      </c>
      <c r="C34" s="4"/>
      <c r="D34" s="176"/>
      <c r="G34" s="53"/>
      <c r="H34" s="217" t="s">
        <v>127</v>
      </c>
      <c r="I34" s="200" t="s">
        <v>63</v>
      </c>
      <c r="J34" s="12" t="s">
        <v>63</v>
      </c>
      <c r="K34" s="3"/>
    </row>
    <row r="35" spans="2:11" ht="15">
      <c r="B35" s="173" t="s">
        <v>128</v>
      </c>
      <c r="C35" s="4"/>
      <c r="D35" s="176"/>
      <c r="G35" s="53"/>
      <c r="H35" s="217" t="s">
        <v>129</v>
      </c>
      <c r="I35" s="201"/>
      <c r="J35" s="12" t="s">
        <v>63</v>
      </c>
      <c r="K35" s="3"/>
    </row>
    <row r="36" spans="2:11" ht="15">
      <c r="B36" s="173" t="s">
        <v>130</v>
      </c>
      <c r="C36" s="4"/>
      <c r="D36" s="176"/>
      <c r="G36" s="53"/>
      <c r="H36" s="217" t="s">
        <v>131</v>
      </c>
      <c r="I36" s="201"/>
      <c r="J36" s="12" t="s">
        <v>63</v>
      </c>
      <c r="K36" s="3"/>
    </row>
    <row r="37" spans="2:11" ht="15">
      <c r="B37" s="173" t="s">
        <v>132</v>
      </c>
      <c r="C37" s="4"/>
      <c r="D37" s="176"/>
      <c r="G37" s="53"/>
      <c r="H37" s="217" t="s">
        <v>133</v>
      </c>
      <c r="I37" s="201"/>
      <c r="J37" s="12" t="s">
        <v>63</v>
      </c>
      <c r="K37" s="3"/>
    </row>
    <row r="38" spans="2:11" ht="15">
      <c r="B38" s="173" t="s">
        <v>134</v>
      </c>
      <c r="C38" s="4"/>
      <c r="D38" s="176"/>
      <c r="G38" s="53"/>
      <c r="H38" s="217" t="s">
        <v>135</v>
      </c>
      <c r="I38" s="205" t="s">
        <v>164</v>
      </c>
      <c r="J38" s="12" t="s">
        <v>63</v>
      </c>
      <c r="K38" s="3"/>
    </row>
    <row r="39" spans="2:11" ht="15">
      <c r="B39" s="173" t="s">
        <v>136</v>
      </c>
      <c r="C39" s="4"/>
      <c r="D39" s="176"/>
      <c r="G39" s="53"/>
      <c r="H39" s="217" t="s">
        <v>137</v>
      </c>
      <c r="I39" s="201"/>
      <c r="J39" s="12" t="s">
        <v>63</v>
      </c>
      <c r="K39" s="3"/>
    </row>
    <row r="40" spans="2:11" ht="15">
      <c r="B40" s="173" t="s">
        <v>138</v>
      </c>
      <c r="C40" s="4">
        <f>+'SCHEDULE VIII &amp; IX - 06'!O16*1%</f>
        <v>0</v>
      </c>
      <c r="D40" s="176"/>
      <c r="G40" s="53"/>
      <c r="H40" s="217" t="s">
        <v>139</v>
      </c>
      <c r="I40" s="201"/>
      <c r="J40" s="12" t="s">
        <v>63</v>
      </c>
      <c r="K40" s="3"/>
    </row>
    <row r="41" spans="2:11" ht="15">
      <c r="B41" s="173" t="s">
        <v>140</v>
      </c>
      <c r="C41" s="4"/>
      <c r="D41" s="176"/>
      <c r="G41" s="53"/>
      <c r="H41" s="217" t="s">
        <v>141</v>
      </c>
      <c r="I41" s="201"/>
      <c r="J41" s="12" t="s">
        <v>63</v>
      </c>
      <c r="K41" s="3"/>
    </row>
    <row r="42" spans="2:11" ht="15">
      <c r="B42" s="173" t="s">
        <v>142</v>
      </c>
      <c r="C42" s="4">
        <v>0</v>
      </c>
      <c r="D42" s="176"/>
      <c r="G42" s="53"/>
      <c r="H42" s="217" t="s">
        <v>143</v>
      </c>
      <c r="I42" s="203" t="s">
        <v>164</v>
      </c>
      <c r="J42" s="12" t="s">
        <v>63</v>
      </c>
      <c r="K42" s="3"/>
    </row>
    <row r="43" spans="2:11" ht="15">
      <c r="B43" s="173" t="s">
        <v>144</v>
      </c>
      <c r="C43" s="178"/>
      <c r="D43" s="179"/>
      <c r="G43" s="53"/>
      <c r="H43" s="217" t="s">
        <v>145</v>
      </c>
      <c r="I43" s="206" t="s">
        <v>168</v>
      </c>
      <c r="J43" s="12" t="s">
        <v>63</v>
      </c>
      <c r="K43" s="3"/>
    </row>
    <row r="44" spans="2:11" ht="15">
      <c r="B44" s="173" t="s">
        <v>146</v>
      </c>
      <c r="C44" s="174"/>
      <c r="D44" s="176">
        <f>SUM(C16:C43)</f>
        <v>0</v>
      </c>
      <c r="G44" s="53"/>
      <c r="H44" s="218" t="s">
        <v>147</v>
      </c>
      <c r="I44" s="206" t="s">
        <v>164</v>
      </c>
      <c r="J44" s="12" t="s">
        <v>63</v>
      </c>
      <c r="K44" s="3"/>
    </row>
    <row r="45" spans="2:11" ht="15">
      <c r="B45" s="173" t="s">
        <v>63</v>
      </c>
      <c r="C45" s="180"/>
      <c r="D45" s="181"/>
      <c r="G45" s="53"/>
      <c r="H45" s="218" t="s">
        <v>148</v>
      </c>
      <c r="I45" s="202"/>
      <c r="J45" s="12" t="s">
        <v>63</v>
      </c>
      <c r="K45" s="3"/>
    </row>
    <row r="46" spans="2:11" ht="15.75" thickBot="1">
      <c r="B46" s="182" t="s">
        <v>149</v>
      </c>
      <c r="C46" s="13"/>
      <c r="D46" s="183">
        <f>+D12-SUM(D14:D44)</f>
        <v>30824</v>
      </c>
      <c r="G46" s="53"/>
      <c r="H46" s="218" t="s">
        <v>150</v>
      </c>
      <c r="I46" s="207" t="s">
        <v>185</v>
      </c>
      <c r="J46" s="12" t="s">
        <v>63</v>
      </c>
      <c r="K46" s="3"/>
    </row>
    <row r="47" spans="2:11" ht="15.75" thickTop="1">
      <c r="B47" s="184"/>
      <c r="C47" s="185"/>
      <c r="D47" s="186"/>
      <c r="G47" s="53"/>
      <c r="H47" s="217" t="s">
        <v>151</v>
      </c>
      <c r="I47" s="201"/>
      <c r="J47" s="12" t="s">
        <v>63</v>
      </c>
      <c r="K47" s="3"/>
    </row>
    <row r="48" spans="2:11" ht="15">
      <c r="B48" s="166" t="s">
        <v>152</v>
      </c>
      <c r="C48" s="6"/>
      <c r="D48" s="162"/>
      <c r="G48" s="53"/>
      <c r="H48" s="217" t="s">
        <v>153</v>
      </c>
      <c r="I48" s="203" t="s">
        <v>164</v>
      </c>
      <c r="J48" s="12" t="s">
        <v>63</v>
      </c>
      <c r="K48" s="3"/>
    </row>
    <row r="49" spans="2:11" ht="15">
      <c r="B49" s="166" t="s">
        <v>154</v>
      </c>
      <c r="C49" s="6"/>
      <c r="D49" s="162"/>
      <c r="G49" s="53"/>
      <c r="H49" s="217" t="s">
        <v>155</v>
      </c>
      <c r="I49" s="201"/>
      <c r="J49" s="12" t="s">
        <v>63</v>
      </c>
      <c r="K49" s="3"/>
    </row>
    <row r="50" spans="2:11" ht="15">
      <c r="B50" s="166" t="s">
        <v>156</v>
      </c>
      <c r="C50" s="6"/>
      <c r="D50" s="162"/>
      <c r="G50" s="53"/>
      <c r="H50" s="217" t="s">
        <v>157</v>
      </c>
      <c r="I50" s="203" t="s">
        <v>164</v>
      </c>
      <c r="J50" s="12" t="s">
        <v>63</v>
      </c>
      <c r="K50" s="3"/>
    </row>
    <row r="51" spans="2:11" ht="15">
      <c r="B51" s="182" t="s">
        <v>160</v>
      </c>
      <c r="C51" s="4"/>
      <c r="D51" s="187"/>
      <c r="G51" s="53"/>
      <c r="H51" s="217" t="s">
        <v>158</v>
      </c>
      <c r="I51" s="201" t="s">
        <v>187</v>
      </c>
      <c r="J51" s="12" t="s">
        <v>63</v>
      </c>
      <c r="K51" s="3"/>
    </row>
    <row r="52" spans="2:11" ht="15">
      <c r="B52" s="184"/>
      <c r="C52" s="6"/>
      <c r="D52" s="162"/>
      <c r="G52" s="53"/>
      <c r="H52" s="217" t="s">
        <v>159</v>
      </c>
      <c r="I52" s="200" t="s">
        <v>63</v>
      </c>
      <c r="J52" s="12" t="s">
        <v>63</v>
      </c>
      <c r="K52" s="3"/>
    </row>
    <row r="53" spans="2:11" ht="15">
      <c r="B53" s="184"/>
      <c r="C53" s="6" t="s">
        <v>172</v>
      </c>
      <c r="D53" s="162"/>
      <c r="G53" s="53"/>
      <c r="H53" s="217" t="s">
        <v>161</v>
      </c>
      <c r="I53" s="201"/>
      <c r="J53" s="12" t="s">
        <v>63</v>
      </c>
      <c r="K53" s="3"/>
    </row>
    <row r="54" spans="2:11" ht="15">
      <c r="B54" s="184"/>
      <c r="C54" s="14" t="s">
        <v>165</v>
      </c>
      <c r="D54" s="188"/>
      <c r="G54" s="53"/>
      <c r="H54" s="217" t="s">
        <v>162</v>
      </c>
      <c r="I54" s="203" t="s">
        <v>164</v>
      </c>
      <c r="J54" s="12" t="s">
        <v>63</v>
      </c>
      <c r="K54" s="3"/>
    </row>
    <row r="55" spans="2:11" ht="15">
      <c r="B55" s="182" t="s">
        <v>267</v>
      </c>
      <c r="C55" s="14" t="s">
        <v>166</v>
      </c>
      <c r="D55" s="162"/>
      <c r="G55" s="53"/>
      <c r="H55" s="217" t="s">
        <v>210</v>
      </c>
      <c r="I55" s="201"/>
      <c r="J55" s="12" t="s">
        <v>63</v>
      </c>
      <c r="K55" s="3"/>
    </row>
    <row r="56" spans="2:11" ht="15.75" thickBot="1">
      <c r="B56" s="189"/>
      <c r="C56" s="10"/>
      <c r="D56" s="162"/>
      <c r="G56" s="53"/>
      <c r="H56" s="219" t="s">
        <v>63</v>
      </c>
      <c r="I56" s="214"/>
      <c r="J56" s="12" t="s">
        <v>63</v>
      </c>
      <c r="K56" s="3"/>
    </row>
    <row r="57" spans="2:11" ht="15">
      <c r="B57" s="189"/>
      <c r="C57" s="10"/>
      <c r="D57" s="162"/>
      <c r="G57" s="53"/>
      <c r="H57" s="197"/>
      <c r="I57" s="208" t="s">
        <v>63</v>
      </c>
      <c r="J57" s="12" t="s">
        <v>63</v>
      </c>
      <c r="K57" s="3"/>
    </row>
    <row r="58" spans="2:11" ht="15">
      <c r="B58" s="184"/>
      <c r="C58" s="190" t="s">
        <v>184</v>
      </c>
      <c r="D58" s="162"/>
      <c r="G58" s="53"/>
      <c r="H58" s="209" t="s">
        <v>63</v>
      </c>
      <c r="I58" s="198"/>
      <c r="J58" s="12" t="s">
        <v>63</v>
      </c>
      <c r="K58" s="3"/>
    </row>
    <row r="59" spans="2:11" ht="15">
      <c r="B59" s="191" t="s">
        <v>163</v>
      </c>
      <c r="C59" s="192" t="s">
        <v>167</v>
      </c>
      <c r="D59" s="165"/>
      <c r="G59" s="53"/>
      <c r="H59" s="209" t="s">
        <v>63</v>
      </c>
      <c r="I59" s="198"/>
      <c r="J59" s="12" t="s">
        <v>63</v>
      </c>
      <c r="K59" s="3"/>
    </row>
    <row r="60" spans="2:11" ht="15">
      <c r="B60" s="3"/>
      <c r="C60" s="3"/>
      <c r="D60" s="12" t="s">
        <v>63</v>
      </c>
      <c r="G60" s="53"/>
      <c r="H60" s="210" t="s">
        <v>203</v>
      </c>
      <c r="I60" s="198"/>
      <c r="J60" s="12" t="s">
        <v>63</v>
      </c>
      <c r="K60" s="3"/>
    </row>
    <row r="61" spans="2:11" ht="15.75" thickBot="1">
      <c r="B61" s="3"/>
      <c r="C61" s="3"/>
      <c r="D61" s="12" t="s">
        <v>63</v>
      </c>
      <c r="G61" s="53"/>
      <c r="H61" s="211" t="s">
        <v>268</v>
      </c>
      <c r="I61" s="212"/>
      <c r="J61" s="12" t="s">
        <v>63</v>
      </c>
      <c r="K61" s="3"/>
    </row>
    <row r="62" spans="2:11" ht="15">
      <c r="B62" s="3"/>
      <c r="C62" s="3"/>
      <c r="D62" s="12" t="s">
        <v>63</v>
      </c>
      <c r="G62" s="53"/>
      <c r="H62" s="20" t="s">
        <v>63</v>
      </c>
      <c r="I62" s="19"/>
      <c r="J62" s="12" t="s">
        <v>63</v>
      </c>
      <c r="K62" s="3"/>
    </row>
    <row r="63" spans="7:11" ht="15">
      <c r="G63" s="20"/>
      <c r="H63" s="3"/>
      <c r="I63" s="3"/>
      <c r="J63" s="12" t="s">
        <v>63</v>
      </c>
      <c r="K63" s="3"/>
    </row>
    <row r="64" spans="8:11" ht="15">
      <c r="H64" s="3"/>
      <c r="I64" s="3"/>
      <c r="J64" s="12" t="s">
        <v>63</v>
      </c>
      <c r="K64" s="3"/>
    </row>
    <row r="65" spans="6:11" ht="15">
      <c r="F65" s="7"/>
      <c r="G65" s="12" t="s">
        <v>63</v>
      </c>
      <c r="H65" s="27"/>
      <c r="I65" s="27"/>
      <c r="J65" s="3"/>
      <c r="K65" s="3"/>
    </row>
    <row r="66" spans="5:11" ht="15">
      <c r="E66" s="7"/>
      <c r="F66" s="3"/>
      <c r="G66" s="12" t="s">
        <v>63</v>
      </c>
      <c r="H66" s="27"/>
      <c r="I66" s="7"/>
      <c r="J66" s="3"/>
      <c r="K66" s="3"/>
    </row>
    <row r="67" spans="5:14" ht="15">
      <c r="E67" s="3"/>
      <c r="F67" s="3"/>
      <c r="G67" s="3"/>
      <c r="H67" s="2"/>
      <c r="I67" s="2"/>
      <c r="J67" s="3"/>
      <c r="K67" s="3"/>
      <c r="L67" s="3"/>
      <c r="M67" s="3"/>
      <c r="N67" s="3"/>
    </row>
    <row r="68" spans="5:14" ht="15">
      <c r="E68" s="3"/>
      <c r="F68" s="3"/>
      <c r="G68" s="3"/>
      <c r="H68" s="2"/>
      <c r="I68" s="2"/>
      <c r="J68" s="3"/>
      <c r="K68" s="3"/>
      <c r="L68" s="3"/>
      <c r="M68" s="3"/>
      <c r="N68" s="3"/>
    </row>
    <row r="69" spans="5:14" ht="15">
      <c r="E69" s="3"/>
      <c r="F69" s="3"/>
      <c r="G69" s="3"/>
      <c r="H69" s="7"/>
      <c r="I69" s="7"/>
      <c r="J69" s="3"/>
      <c r="K69" s="3"/>
      <c r="L69" s="3"/>
      <c r="M69" s="3"/>
      <c r="N69" s="3"/>
    </row>
    <row r="70" spans="5:14" ht="15">
      <c r="E70" s="3"/>
      <c r="F70" s="3"/>
      <c r="G70" s="3"/>
      <c r="H70" s="7"/>
      <c r="I70" s="7"/>
      <c r="J70" s="3"/>
      <c r="K70" s="3"/>
      <c r="L70" s="3"/>
      <c r="M70" s="3"/>
      <c r="N70" s="3"/>
    </row>
    <row r="71" spans="5:14" ht="15">
      <c r="E71" s="3"/>
      <c r="F71" s="3"/>
      <c r="G71" s="3"/>
      <c r="H71" s="7"/>
      <c r="I71" s="7"/>
      <c r="J71" s="3"/>
      <c r="K71" s="3"/>
      <c r="L71" s="3"/>
      <c r="M71" s="3"/>
      <c r="N71" s="3"/>
    </row>
    <row r="72" spans="5:14" ht="15">
      <c r="E72" s="3"/>
      <c r="F72" s="3"/>
      <c r="G72" s="3"/>
      <c r="H72" s="7"/>
      <c r="I72" s="7"/>
      <c r="J72" s="3"/>
      <c r="K72" s="3"/>
      <c r="L72" s="3"/>
      <c r="M72" s="3"/>
      <c r="N72" s="3"/>
    </row>
    <row r="73" spans="5:14" ht="15">
      <c r="E73" s="3"/>
      <c r="F73" s="3"/>
      <c r="G73" s="3"/>
      <c r="H73" s="9"/>
      <c r="I73" s="21"/>
      <c r="J73" s="3"/>
      <c r="K73" s="3"/>
      <c r="L73" s="3"/>
      <c r="M73" s="3"/>
      <c r="N73" s="3"/>
    </row>
    <row r="74" spans="5:14" ht="15">
      <c r="E74" s="3"/>
      <c r="F74" s="3"/>
      <c r="G74" s="3"/>
      <c r="H74" s="9"/>
      <c r="I74" s="21"/>
      <c r="J74" s="3"/>
      <c r="K74" s="3"/>
      <c r="L74" s="3"/>
      <c r="M74" s="3"/>
      <c r="N74" s="3"/>
    </row>
    <row r="75" spans="5:14" ht="15">
      <c r="E75" s="3"/>
      <c r="F75" s="3"/>
      <c r="G75" s="3"/>
      <c r="H75" s="9"/>
      <c r="I75" s="21"/>
      <c r="J75" s="3"/>
      <c r="K75" s="3"/>
      <c r="L75" s="3"/>
      <c r="M75" s="3"/>
      <c r="N75" s="3"/>
    </row>
    <row r="76" spans="5:14" ht="15">
      <c r="E76" s="3"/>
      <c r="F76" s="3"/>
      <c r="G76" s="3"/>
      <c r="H76" s="7"/>
      <c r="I76" s="7"/>
      <c r="J76" s="3"/>
      <c r="K76" s="3"/>
      <c r="L76" s="3"/>
      <c r="M76" s="3"/>
      <c r="N76" s="3"/>
    </row>
    <row r="77" spans="5:14" ht="15">
      <c r="E77" s="3"/>
      <c r="F77" s="3"/>
      <c r="G77" s="3"/>
      <c r="H77" s="11"/>
      <c r="I77" s="7"/>
      <c r="J77" s="3"/>
      <c r="K77" s="3"/>
      <c r="L77" s="3"/>
      <c r="M77" s="3"/>
      <c r="N77" s="3"/>
    </row>
    <row r="78" spans="5:14" ht="15">
      <c r="E78" s="3"/>
      <c r="F78" s="3"/>
      <c r="G78" s="3"/>
      <c r="H78" s="11"/>
      <c r="I78" s="7"/>
      <c r="J78" s="3"/>
      <c r="K78" s="3"/>
      <c r="L78" s="3"/>
      <c r="M78" s="3"/>
      <c r="N78" s="3"/>
    </row>
    <row r="79" spans="5:14" ht="15">
      <c r="E79" s="3"/>
      <c r="F79" s="3"/>
      <c r="G79" s="3"/>
      <c r="H79" s="8"/>
      <c r="I79" s="7"/>
      <c r="J79" s="3"/>
      <c r="K79" s="3"/>
      <c r="L79" s="3"/>
      <c r="M79" s="3"/>
      <c r="N79" s="3"/>
    </row>
    <row r="80" spans="5:14" ht="15">
      <c r="E80" s="3"/>
      <c r="F80" s="3"/>
      <c r="G80" s="3"/>
      <c r="H80" s="11"/>
      <c r="I80" s="7"/>
      <c r="J80" s="3"/>
      <c r="K80" s="3"/>
      <c r="L80" s="3"/>
      <c r="M80" s="3"/>
      <c r="N80" s="3"/>
    </row>
    <row r="81" spans="5:14" ht="15">
      <c r="E81" s="3"/>
      <c r="F81" s="3"/>
      <c r="G81" s="3"/>
      <c r="H81" s="7"/>
      <c r="I81" s="7"/>
      <c r="J81" s="3"/>
      <c r="K81" s="3"/>
      <c r="L81" s="3"/>
      <c r="M81" s="3"/>
      <c r="N81" s="3"/>
    </row>
    <row r="82" spans="5:14" ht="15">
      <c r="E82" s="3"/>
      <c r="F82" s="3"/>
      <c r="G82" s="3"/>
      <c r="H82" s="11"/>
      <c r="I82" s="16"/>
      <c r="J82" s="3"/>
      <c r="K82" s="3"/>
      <c r="L82" s="3"/>
      <c r="M82" s="3"/>
      <c r="N82" s="3"/>
    </row>
    <row r="83" spans="5:14" ht="15">
      <c r="E83" s="3"/>
      <c r="F83" s="3"/>
      <c r="G83" s="3"/>
      <c r="H83" s="11"/>
      <c r="I83" s="22"/>
      <c r="J83" s="3"/>
      <c r="K83" s="3"/>
      <c r="L83" s="3"/>
      <c r="M83" s="3"/>
      <c r="N83" s="3"/>
    </row>
    <row r="84" spans="5:14" ht="15">
      <c r="E84" s="3"/>
      <c r="F84" s="3"/>
      <c r="G84" s="3"/>
      <c r="H84" s="11"/>
      <c r="I84" s="22"/>
      <c r="J84" s="3"/>
      <c r="K84" s="3"/>
      <c r="L84" s="3"/>
      <c r="M84" s="3"/>
      <c r="N84" s="3"/>
    </row>
    <row r="85" spans="5:14" ht="15">
      <c r="E85" s="3"/>
      <c r="F85" s="3"/>
      <c r="G85" s="3"/>
      <c r="H85" s="11"/>
      <c r="I85" s="5"/>
      <c r="J85" s="3"/>
      <c r="K85" s="3"/>
      <c r="L85" s="3"/>
      <c r="M85" s="3"/>
      <c r="N85" s="3"/>
    </row>
    <row r="86" spans="5:14" ht="15">
      <c r="E86" s="3"/>
      <c r="F86" s="3"/>
      <c r="G86" s="3"/>
      <c r="H86" s="11"/>
      <c r="I86" s="5"/>
      <c r="J86" s="3"/>
      <c r="K86" s="3"/>
      <c r="L86" s="3"/>
      <c r="M86" s="3"/>
      <c r="N86" s="3"/>
    </row>
    <row r="87" spans="5:14" ht="15">
      <c r="E87" s="3"/>
      <c r="F87" s="3"/>
      <c r="G87" s="3"/>
      <c r="H87" s="11"/>
      <c r="I87" s="22"/>
      <c r="J87" s="3"/>
      <c r="K87" s="3"/>
      <c r="L87" s="3"/>
      <c r="M87" s="3"/>
      <c r="N87" s="3"/>
    </row>
    <row r="88" spans="5:14" ht="15">
      <c r="E88" s="3"/>
      <c r="F88" s="3"/>
      <c r="G88" s="3"/>
      <c r="H88" s="11"/>
      <c r="I88" s="16"/>
      <c r="J88" s="3"/>
      <c r="K88" s="3"/>
      <c r="L88" s="3"/>
      <c r="M88" s="3"/>
      <c r="N88" s="3"/>
    </row>
    <row r="89" spans="5:14" ht="15">
      <c r="E89" s="3"/>
      <c r="F89" s="3"/>
      <c r="G89" s="3"/>
      <c r="H89" s="11"/>
      <c r="I89" s="22"/>
      <c r="J89" s="3"/>
      <c r="K89" s="3"/>
      <c r="L89" s="3"/>
      <c r="M89" s="3"/>
      <c r="N89" s="3"/>
    </row>
    <row r="90" spans="5:14" ht="15">
      <c r="E90" s="3"/>
      <c r="F90" s="3"/>
      <c r="G90" s="3"/>
      <c r="H90" s="11"/>
      <c r="I90" s="5"/>
      <c r="J90" s="3"/>
      <c r="K90" s="3"/>
      <c r="L90" s="3"/>
      <c r="M90" s="3"/>
      <c r="N90" s="3"/>
    </row>
    <row r="91" spans="5:14" ht="15">
      <c r="E91" s="3"/>
      <c r="F91" s="3"/>
      <c r="G91" s="3"/>
      <c r="H91" s="11"/>
      <c r="I91" s="23"/>
      <c r="J91" s="3"/>
      <c r="K91" s="3"/>
      <c r="L91" s="3"/>
      <c r="M91" s="3"/>
      <c r="N91" s="3"/>
    </row>
    <row r="92" spans="5:14" ht="15">
      <c r="E92" s="3"/>
      <c r="F92" s="3"/>
      <c r="G92" s="3"/>
      <c r="H92" s="11"/>
      <c r="I92" s="22"/>
      <c r="J92" s="3"/>
      <c r="K92" s="3"/>
      <c r="L92" s="3"/>
      <c r="M92" s="3"/>
      <c r="N92" s="3"/>
    </row>
    <row r="93" spans="5:14" ht="15">
      <c r="E93" s="3"/>
      <c r="F93" s="3"/>
      <c r="G93" s="3"/>
      <c r="H93" s="11"/>
      <c r="I93" s="22"/>
      <c r="J93" s="3"/>
      <c r="K93" s="3"/>
      <c r="L93" s="3"/>
      <c r="M93" s="3"/>
      <c r="N93" s="3"/>
    </row>
    <row r="94" spans="5:14" ht="15">
      <c r="E94" s="3"/>
      <c r="F94" s="3"/>
      <c r="G94" s="3"/>
      <c r="H94" s="11"/>
      <c r="I94" s="5"/>
      <c r="J94" s="3"/>
      <c r="K94" s="3"/>
      <c r="L94" s="3"/>
      <c r="M94" s="3"/>
      <c r="N94" s="3"/>
    </row>
    <row r="95" spans="5:14" ht="15">
      <c r="E95" s="3"/>
      <c r="F95" s="3"/>
      <c r="G95" s="3"/>
      <c r="H95" s="11"/>
      <c r="I95" s="16"/>
      <c r="J95" s="3"/>
      <c r="K95" s="3"/>
      <c r="L95" s="3"/>
      <c r="M95" s="3"/>
      <c r="N95" s="3"/>
    </row>
    <row r="96" spans="5:14" ht="15">
      <c r="E96" s="3"/>
      <c r="F96" s="3"/>
      <c r="G96" s="3"/>
      <c r="H96" s="11"/>
      <c r="I96" s="5"/>
      <c r="J96" s="3"/>
      <c r="K96" s="3"/>
      <c r="L96" s="3"/>
      <c r="M96" s="3"/>
      <c r="N96" s="3"/>
    </row>
    <row r="97" spans="5:14" ht="15">
      <c r="E97" s="3"/>
      <c r="F97" s="3"/>
      <c r="G97" s="3"/>
      <c r="H97" s="11"/>
      <c r="I97" s="5"/>
      <c r="J97" s="3"/>
      <c r="K97" s="3"/>
      <c r="L97" s="3"/>
      <c r="M97" s="3"/>
      <c r="N97" s="3"/>
    </row>
    <row r="98" spans="5:14" ht="15">
      <c r="E98" s="3"/>
      <c r="F98" s="3"/>
      <c r="G98" s="3"/>
      <c r="H98" s="11"/>
      <c r="I98" s="16"/>
      <c r="J98" s="3"/>
      <c r="K98" s="3"/>
      <c r="L98" s="3"/>
      <c r="M98" s="3"/>
      <c r="N98" s="3"/>
    </row>
    <row r="99" spans="5:14" ht="15">
      <c r="E99" s="3"/>
      <c r="F99" s="3"/>
      <c r="G99" s="3"/>
      <c r="H99" s="11"/>
      <c r="I99" s="5"/>
      <c r="J99" s="3"/>
      <c r="K99" s="3"/>
      <c r="L99" s="3"/>
      <c r="M99" s="3"/>
      <c r="N99" s="3"/>
    </row>
    <row r="100" spans="5:14" ht="15">
      <c r="E100" s="3"/>
      <c r="F100" s="3"/>
      <c r="G100" s="3"/>
      <c r="H100" s="11"/>
      <c r="I100" s="16"/>
      <c r="J100" s="3"/>
      <c r="K100" s="3"/>
      <c r="L100" s="3"/>
      <c r="M100" s="3"/>
      <c r="N100" s="3"/>
    </row>
    <row r="101" spans="5:14" ht="15">
      <c r="E101" s="3"/>
      <c r="F101" s="3"/>
      <c r="G101" s="3"/>
      <c r="H101" s="11"/>
      <c r="I101" s="5"/>
      <c r="J101" s="3"/>
      <c r="K101" s="3"/>
      <c r="L101" s="3"/>
      <c r="M101" s="3"/>
      <c r="N101" s="3"/>
    </row>
    <row r="102" spans="5:14" ht="15">
      <c r="E102" s="3"/>
      <c r="F102" s="3"/>
      <c r="G102" s="3"/>
      <c r="H102" s="11"/>
      <c r="I102" s="16"/>
      <c r="J102" s="3"/>
      <c r="K102" s="3"/>
      <c r="L102" s="3"/>
      <c r="M102" s="3"/>
      <c r="N102" s="3"/>
    </row>
    <row r="103" spans="5:14" ht="15">
      <c r="E103" s="3"/>
      <c r="F103" s="3"/>
      <c r="G103" s="3"/>
      <c r="H103" s="11"/>
      <c r="I103" s="5"/>
      <c r="J103" s="3"/>
      <c r="K103" s="3"/>
      <c r="L103" s="3"/>
      <c r="M103" s="3"/>
      <c r="N103" s="3"/>
    </row>
    <row r="104" spans="5:14" ht="15">
      <c r="E104" s="3"/>
      <c r="F104" s="3"/>
      <c r="G104" s="3"/>
      <c r="H104" s="11"/>
      <c r="I104" s="16"/>
      <c r="J104" s="3"/>
      <c r="K104" s="3"/>
      <c r="L104" s="3"/>
      <c r="M104" s="3"/>
      <c r="N104" s="3"/>
    </row>
    <row r="105" spans="5:14" ht="15">
      <c r="E105" s="3"/>
      <c r="F105" s="3"/>
      <c r="G105" s="3"/>
      <c r="H105" s="11"/>
      <c r="I105" s="5"/>
      <c r="J105" s="3"/>
      <c r="K105" s="3"/>
      <c r="L105" s="3"/>
      <c r="M105" s="3"/>
      <c r="N105" s="3"/>
    </row>
    <row r="106" spans="5:14" ht="15">
      <c r="E106" s="3"/>
      <c r="F106" s="3"/>
      <c r="G106" s="3"/>
      <c r="H106" s="11"/>
      <c r="I106" s="16"/>
      <c r="J106" s="3"/>
      <c r="K106" s="3"/>
      <c r="L106" s="3"/>
      <c r="M106" s="3"/>
      <c r="N106" s="3"/>
    </row>
    <row r="107" spans="5:14" ht="15">
      <c r="E107" s="3"/>
      <c r="F107" s="3"/>
      <c r="G107" s="3"/>
      <c r="H107" s="11"/>
      <c r="I107" s="22"/>
      <c r="J107" s="3"/>
      <c r="K107" s="3"/>
      <c r="L107" s="3"/>
      <c r="M107" s="3"/>
      <c r="N107" s="3"/>
    </row>
    <row r="108" spans="5:14" ht="15">
      <c r="E108" s="3"/>
      <c r="F108" s="3"/>
      <c r="G108" s="3"/>
      <c r="H108" s="11"/>
      <c r="I108" s="5"/>
      <c r="J108" s="3"/>
      <c r="K108" s="3"/>
      <c r="L108" s="3"/>
      <c r="M108" s="3"/>
      <c r="N108" s="3"/>
    </row>
    <row r="109" spans="5:14" ht="15">
      <c r="E109" s="3"/>
      <c r="F109" s="3"/>
      <c r="G109" s="3"/>
      <c r="H109" s="11"/>
      <c r="I109" s="5"/>
      <c r="J109" s="3"/>
      <c r="K109" s="3"/>
      <c r="L109" s="3"/>
      <c r="M109" s="3"/>
      <c r="N109" s="3"/>
    </row>
    <row r="110" spans="5:14" ht="15">
      <c r="E110" s="3"/>
      <c r="F110" s="3"/>
      <c r="G110" s="3"/>
      <c r="H110" s="11"/>
      <c r="I110" s="5"/>
      <c r="J110" s="3"/>
      <c r="K110" s="3"/>
      <c r="L110" s="3"/>
      <c r="M110" s="3"/>
      <c r="N110" s="3"/>
    </row>
    <row r="111" spans="5:14" ht="15">
      <c r="E111" s="3"/>
      <c r="F111" s="3"/>
      <c r="G111" s="3"/>
      <c r="H111" s="11"/>
      <c r="I111" s="24"/>
      <c r="J111" s="3"/>
      <c r="K111" s="3"/>
      <c r="L111" s="3"/>
      <c r="M111" s="3"/>
      <c r="N111" s="3"/>
    </row>
    <row r="112" spans="5:14" ht="15">
      <c r="E112" s="3"/>
      <c r="F112" s="3"/>
      <c r="G112" s="3"/>
      <c r="H112" s="11"/>
      <c r="I112" s="5"/>
      <c r="J112" s="3"/>
      <c r="K112" s="3"/>
      <c r="L112" s="3"/>
      <c r="M112" s="3"/>
      <c r="N112" s="3"/>
    </row>
    <row r="113" spans="5:14" ht="15">
      <c r="E113" s="3"/>
      <c r="F113" s="3"/>
      <c r="G113" s="3"/>
      <c r="H113" s="11"/>
      <c r="I113" s="5"/>
      <c r="J113" s="3"/>
      <c r="K113" s="3"/>
      <c r="L113" s="3"/>
      <c r="M113" s="3"/>
      <c r="N113" s="3"/>
    </row>
    <row r="114" spans="5:14" ht="15">
      <c r="E114" s="3"/>
      <c r="F114" s="3"/>
      <c r="G114" s="3"/>
      <c r="H114" s="11"/>
      <c r="I114" s="5"/>
      <c r="J114" s="3"/>
      <c r="K114" s="3"/>
      <c r="L114" s="3"/>
      <c r="M114" s="3"/>
      <c r="N114" s="3"/>
    </row>
    <row r="115" spans="5:14" ht="15">
      <c r="E115" s="3"/>
      <c r="F115" s="3"/>
      <c r="G115" s="3"/>
      <c r="H115" s="11"/>
      <c r="I115" s="16"/>
      <c r="J115" s="3"/>
      <c r="K115" s="3"/>
      <c r="L115" s="3"/>
      <c r="M115" s="3"/>
      <c r="N115" s="3"/>
    </row>
    <row r="116" spans="5:14" ht="15">
      <c r="E116" s="3"/>
      <c r="F116" s="3"/>
      <c r="G116" s="3"/>
      <c r="H116" s="11"/>
      <c r="I116" s="16"/>
      <c r="J116" s="3"/>
      <c r="K116" s="3"/>
      <c r="L116" s="3"/>
      <c r="M116" s="3"/>
      <c r="N116" s="3"/>
    </row>
    <row r="117" spans="5:14" ht="15">
      <c r="E117" s="3"/>
      <c r="F117" s="3"/>
      <c r="G117" s="3"/>
      <c r="H117" s="11"/>
      <c r="I117" s="16"/>
      <c r="J117" s="3"/>
      <c r="K117" s="3"/>
      <c r="L117" s="3"/>
      <c r="M117" s="3"/>
      <c r="N117" s="3"/>
    </row>
    <row r="118" spans="5:14" ht="15">
      <c r="E118" s="3"/>
      <c r="F118" s="3"/>
      <c r="G118" s="3"/>
      <c r="H118" s="11"/>
      <c r="I118" s="5"/>
      <c r="J118" s="3"/>
      <c r="K118" s="3"/>
      <c r="L118" s="3"/>
      <c r="M118" s="3"/>
      <c r="N118" s="3"/>
    </row>
    <row r="119" spans="5:14" ht="15">
      <c r="E119" s="3"/>
      <c r="F119" s="3"/>
      <c r="G119" s="3"/>
      <c r="H119" s="11"/>
      <c r="I119" s="16"/>
      <c r="J119" s="3"/>
      <c r="K119" s="3"/>
      <c r="L119" s="3"/>
      <c r="M119" s="3"/>
      <c r="N119" s="3"/>
    </row>
    <row r="120" spans="2:14" ht="15">
      <c r="B120" s="27"/>
      <c r="C120" s="13"/>
      <c r="D120" s="29"/>
      <c r="E120" s="3"/>
      <c r="F120" s="3"/>
      <c r="G120" s="3"/>
      <c r="H120" s="11"/>
      <c r="I120" s="5"/>
      <c r="J120" s="3"/>
      <c r="K120" s="3"/>
      <c r="L120" s="3"/>
      <c r="M120" s="3"/>
      <c r="N120" s="3"/>
    </row>
    <row r="121" spans="2:14" ht="15">
      <c r="B121" s="7"/>
      <c r="C121" s="13"/>
      <c r="D121" s="28"/>
      <c r="E121" s="3"/>
      <c r="F121" s="3"/>
      <c r="G121" s="3"/>
      <c r="H121" s="11"/>
      <c r="I121" s="16"/>
      <c r="J121" s="3"/>
      <c r="K121" s="3"/>
      <c r="L121" s="3"/>
      <c r="M121" s="3"/>
      <c r="N121" s="3"/>
    </row>
    <row r="122" spans="2:14" ht="15">
      <c r="B122" s="11"/>
      <c r="C122" s="6"/>
      <c r="D122" s="7"/>
      <c r="E122" s="3"/>
      <c r="F122" s="3"/>
      <c r="G122" s="3"/>
      <c r="H122" s="11"/>
      <c r="I122" s="5"/>
      <c r="J122" s="3"/>
      <c r="K122" s="3"/>
      <c r="L122" s="3"/>
      <c r="M122" s="3"/>
      <c r="N122" s="3"/>
    </row>
    <row r="123" spans="2:14" ht="15">
      <c r="B123" s="11"/>
      <c r="C123" s="6"/>
      <c r="D123" s="7"/>
      <c r="E123" s="3"/>
      <c r="F123" s="3"/>
      <c r="G123" s="3"/>
      <c r="H123" s="11"/>
      <c r="I123" s="16"/>
      <c r="J123" s="3"/>
      <c r="K123" s="3"/>
      <c r="L123" s="3"/>
      <c r="M123" s="3"/>
      <c r="N123" s="3"/>
    </row>
    <row r="124" spans="2:14" ht="15">
      <c r="B124" s="11"/>
      <c r="C124" s="6"/>
      <c r="D124" s="7"/>
      <c r="E124" s="3"/>
      <c r="F124" s="3"/>
      <c r="G124" s="3"/>
      <c r="H124" s="11"/>
      <c r="I124" s="24"/>
      <c r="J124" s="3"/>
      <c r="K124" s="3"/>
      <c r="L124" s="3"/>
      <c r="M124" s="3"/>
      <c r="N124" s="3"/>
    </row>
    <row r="125" spans="2:14" ht="15">
      <c r="B125" s="11"/>
      <c r="C125" s="13"/>
      <c r="D125" s="28"/>
      <c r="E125" s="3"/>
      <c r="F125" s="3"/>
      <c r="G125" s="3"/>
      <c r="H125" s="11"/>
      <c r="I125" s="22"/>
      <c r="J125" s="3"/>
      <c r="K125" s="3"/>
      <c r="L125" s="3"/>
      <c r="M125" s="3"/>
      <c r="N125" s="3"/>
    </row>
    <row r="126" spans="2:14" ht="15">
      <c r="B126" s="7"/>
      <c r="C126" s="15"/>
      <c r="D126" s="30"/>
      <c r="E126" s="3"/>
      <c r="F126" s="3"/>
      <c r="G126" s="3"/>
      <c r="H126" s="11"/>
      <c r="I126" s="5"/>
      <c r="J126" s="3"/>
      <c r="K126" s="3"/>
      <c r="L126" s="3"/>
      <c r="M126" s="3"/>
      <c r="N126" s="3"/>
    </row>
    <row r="127" spans="2:14" ht="15">
      <c r="B127" s="27"/>
      <c r="C127" s="6"/>
      <c r="D127" s="28"/>
      <c r="E127" s="3"/>
      <c r="F127" s="3"/>
      <c r="G127" s="3"/>
      <c r="H127" s="11"/>
      <c r="I127" s="22"/>
      <c r="J127" s="3"/>
      <c r="K127" s="3"/>
      <c r="L127" s="3"/>
      <c r="M127" s="3"/>
      <c r="N127" s="3"/>
    </row>
    <row r="128" spans="2:14" ht="15">
      <c r="B128" s="7"/>
      <c r="C128" s="6"/>
      <c r="D128" s="7"/>
      <c r="E128" s="3"/>
      <c r="F128" s="3"/>
      <c r="G128" s="3"/>
      <c r="H128" s="11"/>
      <c r="I128" s="5"/>
      <c r="J128" s="3"/>
      <c r="K128" s="3"/>
      <c r="L128" s="3"/>
      <c r="M128" s="3"/>
      <c r="N128" s="3"/>
    </row>
    <row r="129" spans="2:14" ht="15">
      <c r="B129" s="7"/>
      <c r="C129" s="6"/>
      <c r="D129" s="7"/>
      <c r="E129" s="3"/>
      <c r="F129" s="3"/>
      <c r="G129" s="3"/>
      <c r="H129" s="11"/>
      <c r="I129" s="7"/>
      <c r="J129" s="3"/>
      <c r="K129" s="3"/>
      <c r="L129" s="3"/>
      <c r="M129" s="3"/>
      <c r="N129" s="3"/>
    </row>
    <row r="130" spans="2:14" ht="15">
      <c r="B130" s="7"/>
      <c r="C130" s="14"/>
      <c r="D130" s="27"/>
      <c r="E130" s="3"/>
      <c r="F130" s="3"/>
      <c r="G130" s="3"/>
      <c r="H130" s="7"/>
      <c r="I130" s="7"/>
      <c r="J130" s="3"/>
      <c r="K130" s="3"/>
      <c r="L130" s="3"/>
      <c r="M130" s="3"/>
      <c r="N130" s="3"/>
    </row>
    <row r="131" spans="2:14" ht="15">
      <c r="B131" s="27"/>
      <c r="C131" s="14"/>
      <c r="D131" s="7"/>
      <c r="E131" s="3"/>
      <c r="F131" s="3"/>
      <c r="G131" s="3"/>
      <c r="H131" s="7"/>
      <c r="I131" s="25"/>
      <c r="J131" s="3"/>
      <c r="K131" s="3"/>
      <c r="L131" s="3"/>
      <c r="M131" s="3"/>
      <c r="N131" s="3"/>
    </row>
    <row r="132" spans="2:14" ht="15">
      <c r="B132" s="8"/>
      <c r="C132" s="10"/>
      <c r="D132" s="7"/>
      <c r="E132" s="3"/>
      <c r="F132" s="3"/>
      <c r="G132" s="3"/>
      <c r="H132" s="25"/>
      <c r="I132" s="7"/>
      <c r="J132" s="3"/>
      <c r="K132" s="3"/>
      <c r="L132" s="3"/>
      <c r="M132" s="3"/>
      <c r="N132" s="3"/>
    </row>
    <row r="133" spans="2:14" ht="15">
      <c r="B133" s="8"/>
      <c r="C133" s="10"/>
      <c r="D133" s="7"/>
      <c r="E133" s="3"/>
      <c r="F133" s="3"/>
      <c r="G133" s="3"/>
      <c r="H133" s="26"/>
      <c r="I133" s="8"/>
      <c r="J133" s="3"/>
      <c r="K133" s="3"/>
      <c r="L133" s="3"/>
      <c r="M133" s="3"/>
      <c r="N133" s="3"/>
    </row>
    <row r="134" spans="2:14" ht="15">
      <c r="B134" s="7"/>
      <c r="C134" s="6"/>
      <c r="D134" s="7"/>
      <c r="E134" s="3"/>
      <c r="F134" s="3"/>
      <c r="G134" s="3"/>
      <c r="H134" s="27"/>
      <c r="I134" s="27"/>
      <c r="J134" s="3"/>
      <c r="K134" s="3"/>
      <c r="L134" s="3"/>
      <c r="M134" s="3"/>
      <c r="N134" s="3"/>
    </row>
    <row r="135" spans="2:14" ht="15">
      <c r="B135" s="25"/>
      <c r="C135" s="15"/>
      <c r="D135" s="25"/>
      <c r="E135" s="3"/>
      <c r="F135" s="3"/>
      <c r="G135" s="3"/>
      <c r="H135" s="27"/>
      <c r="I135" s="7"/>
      <c r="J135" s="3"/>
      <c r="K135" s="3"/>
      <c r="L135" s="3"/>
      <c r="M135" s="3"/>
      <c r="N135" s="3"/>
    </row>
    <row r="136" spans="2:14" ht="15">
      <c r="B136" s="27"/>
      <c r="C136" s="14"/>
      <c r="D136" s="7"/>
      <c r="E136" s="3"/>
      <c r="F136" s="3"/>
      <c r="G136" s="3"/>
      <c r="J136" s="3"/>
      <c r="K136" s="3"/>
      <c r="L136" s="3"/>
      <c r="M136" s="3"/>
      <c r="N136" s="3"/>
    </row>
    <row r="137" spans="2:14" ht="15">
      <c r="B137" s="7"/>
      <c r="C137" s="6"/>
      <c r="D137" s="7"/>
      <c r="E137" s="3"/>
      <c r="F137" s="3"/>
      <c r="G137" s="3"/>
      <c r="J137" s="3"/>
      <c r="K137" s="3"/>
      <c r="L137" s="3"/>
      <c r="M137" s="3"/>
      <c r="N137" s="3"/>
    </row>
    <row r="138" spans="2:14" ht="15">
      <c r="B138" s="7"/>
      <c r="C138" s="6"/>
      <c r="D138" s="7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5:14" ht="15"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2:14" ht="15">
      <c r="B140" s="3"/>
      <c r="C140" s="4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2:14" ht="15">
      <c r="B141" s="3"/>
      <c r="C141" s="4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2:14" ht="15">
      <c r="B142" s="3"/>
      <c r="C142" s="4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2:14" ht="15">
      <c r="B143" s="3"/>
      <c r="C143" s="4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2:14" ht="15">
      <c r="B144" s="3"/>
      <c r="C144" s="4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2:14" ht="15">
      <c r="B145" s="3"/>
      <c r="C145" s="4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2:14" ht="15">
      <c r="B146" s="3"/>
      <c r="C146" s="4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2:14" ht="15">
      <c r="B147" s="3"/>
      <c r="C147" s="4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2:14" ht="15">
      <c r="B148" s="3"/>
      <c r="C148" s="4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2:14" ht="15">
      <c r="B149" s="3"/>
      <c r="C149" s="4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2:14" ht="15">
      <c r="B150" s="3"/>
      <c r="C150" s="4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2:14" ht="15">
      <c r="B151" s="3"/>
      <c r="C151" s="4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2:14" ht="15">
      <c r="B152" s="3"/>
      <c r="C152" s="4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2:14" ht="15">
      <c r="B153" s="3"/>
      <c r="C153" s="4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2:14" ht="15">
      <c r="B154" s="3"/>
      <c r="C154" s="4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2:14" ht="15">
      <c r="B155" s="3"/>
      <c r="C155" s="4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2:14" ht="15">
      <c r="B156" s="3"/>
      <c r="C156" s="4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2:14" ht="15">
      <c r="B157" s="3"/>
      <c r="C157" s="4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2:14" ht="15">
      <c r="B158" s="3"/>
      <c r="C158" s="4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2:14" ht="15">
      <c r="B159" s="3"/>
      <c r="C159" s="4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2:14" ht="15">
      <c r="B160" s="3"/>
      <c r="C160" s="4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2:14" ht="15">
      <c r="B161" s="3"/>
      <c r="C161" s="4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2:14" ht="15">
      <c r="B162" s="3"/>
      <c r="C162" s="4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2:14" ht="15">
      <c r="B163" s="3"/>
      <c r="C163" s="4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2:14" ht="15">
      <c r="B164" s="3"/>
      <c r="C164" s="4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2:14" ht="15">
      <c r="B165" s="3"/>
      <c r="C165" s="4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2:14" ht="15">
      <c r="B166" s="3"/>
      <c r="C166" s="4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2:14" ht="15">
      <c r="B167" s="3"/>
      <c r="C167" s="4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2:14" ht="15">
      <c r="B168" s="3"/>
      <c r="C168" s="4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2:14" ht="15">
      <c r="B169" s="3"/>
      <c r="C169" s="4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2:14" ht="15">
      <c r="B170" s="3"/>
      <c r="C170" s="4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2:14" ht="15">
      <c r="B171" s="3"/>
      <c r="C171" s="4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2:14" ht="15">
      <c r="B172" s="3"/>
      <c r="C172" s="4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2:14" ht="15">
      <c r="B173" s="3"/>
      <c r="C173" s="4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2:14" ht="15">
      <c r="B174" s="3"/>
      <c r="C174" s="4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2:14" ht="15">
      <c r="B175" s="3"/>
      <c r="C175" s="4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2:14" ht="15">
      <c r="B176" s="3"/>
      <c r="C176" s="4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2:14" ht="15">
      <c r="B177" s="3"/>
      <c r="C177" s="4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2:14" ht="15">
      <c r="B178" s="3"/>
      <c r="C178" s="4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2:14" ht="15">
      <c r="B179" s="3"/>
      <c r="C179" s="4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2:14" ht="15">
      <c r="B180" s="3"/>
      <c r="C180" s="4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2:14" ht="15">
      <c r="B181" s="3"/>
      <c r="C181" s="4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2:14" ht="15">
      <c r="B182" s="3"/>
      <c r="C182" s="4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2:14" ht="15">
      <c r="B183" s="3"/>
      <c r="C183" s="4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2:14" ht="15">
      <c r="B184" s="3"/>
      <c r="C184" s="4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2:14" ht="15">
      <c r="B185" s="3"/>
      <c r="C185" s="4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2:14" ht="15">
      <c r="B186" s="3"/>
      <c r="C186" s="4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2:14" ht="15">
      <c r="B187" s="3"/>
      <c r="C187" s="4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2:14" ht="15">
      <c r="B188" s="3"/>
      <c r="C188" s="4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2:14" ht="15">
      <c r="B189" s="3"/>
      <c r="C189" s="4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2:14" ht="15">
      <c r="B190" s="3"/>
      <c r="C190" s="4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2:14" ht="15">
      <c r="B191" s="3"/>
      <c r="C191" s="4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2:14" ht="15">
      <c r="B192" s="3"/>
      <c r="C192" s="4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2:14" ht="15">
      <c r="B193" s="3"/>
      <c r="C193" s="4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2:14" ht="15">
      <c r="B194" s="3"/>
      <c r="C194" s="4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2:14" ht="15">
      <c r="B195" s="3"/>
      <c r="C195" s="4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2:14" ht="15">
      <c r="B196" s="3"/>
      <c r="C196" s="4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2:14" ht="15">
      <c r="B197" s="3"/>
      <c r="C197" s="4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2:14" ht="15">
      <c r="B198" s="3"/>
      <c r="C198" s="4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2:14" ht="15">
      <c r="B199" s="3"/>
      <c r="C199" s="4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2:14" ht="15">
      <c r="B200" s="3"/>
      <c r="C200" s="4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2:14" ht="15">
      <c r="B201" s="3"/>
      <c r="C201" s="4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2:14" ht="15">
      <c r="B202" s="3"/>
      <c r="C202" s="4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2:14" ht="15">
      <c r="B203" s="3"/>
      <c r="C203" s="4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2:14" ht="15">
      <c r="B204" s="3"/>
      <c r="C204" s="4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2:14" ht="15">
      <c r="B205" s="3"/>
      <c r="C205" s="4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2:14" ht="15">
      <c r="B206" s="3"/>
      <c r="C206" s="4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2:14" ht="15">
      <c r="B207" s="3"/>
      <c r="C207" s="4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2:14" ht="15">
      <c r="B208" s="3"/>
      <c r="C208" s="4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2:14" ht="15">
      <c r="B209" s="3"/>
      <c r="C209" s="4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2:14" ht="15">
      <c r="B210" s="3"/>
      <c r="C210" s="4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2:14" ht="15">
      <c r="B211" s="3"/>
      <c r="C211" s="4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2:14" ht="15">
      <c r="B212" s="3"/>
      <c r="C212" s="4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2:14" ht="15">
      <c r="B213" s="3"/>
      <c r="C213" s="4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2:14" ht="15">
      <c r="B214" s="3"/>
      <c r="C214" s="4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2:14" ht="15">
      <c r="B215" s="3"/>
      <c r="C215" s="4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2:14" ht="15">
      <c r="B216" s="3"/>
      <c r="C216" s="4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2:14" ht="15">
      <c r="B217" s="3"/>
      <c r="C217" s="4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2:14" ht="15">
      <c r="B218" s="3"/>
      <c r="C218" s="4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2:14" ht="15">
      <c r="B219" s="3"/>
      <c r="C219" s="4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2:14" ht="15">
      <c r="B220" s="3"/>
      <c r="C220" s="4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2:14" ht="15">
      <c r="B221" s="3"/>
      <c r="C221" s="4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2:14" ht="15">
      <c r="B222" s="3"/>
      <c r="C222" s="4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2:14" ht="15">
      <c r="B223" s="3"/>
      <c r="C223" s="4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2:14" ht="15">
      <c r="B224" s="3"/>
      <c r="C224" s="4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2:14" ht="15">
      <c r="B225" s="3"/>
      <c r="C225" s="4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2:14" ht="15">
      <c r="B226" s="3"/>
      <c r="C226" s="4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2:14" ht="15">
      <c r="B227" s="3"/>
      <c r="C227" s="4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2:14" ht="15">
      <c r="B228" s="3"/>
      <c r="C228" s="4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2:14" ht="15">
      <c r="B229" s="3"/>
      <c r="C229" s="4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2:14" ht="15">
      <c r="B230" s="3"/>
      <c r="C230" s="4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2:14" ht="15">
      <c r="B231" s="3"/>
      <c r="C231" s="4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2:14" ht="15">
      <c r="B232" s="3"/>
      <c r="C232" s="4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2:14" ht="15">
      <c r="B233" s="3"/>
      <c r="C233" s="4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2:14" ht="15">
      <c r="B234" s="3"/>
      <c r="C234" s="4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2:14" ht="15">
      <c r="B235" s="3"/>
      <c r="C235" s="4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2:14" ht="15">
      <c r="B236" s="3"/>
      <c r="C236" s="4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2:14" ht="15">
      <c r="B237" s="3"/>
      <c r="C237" s="4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2:14" ht="15">
      <c r="B238" s="3"/>
      <c r="C238" s="4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2:14" ht="15">
      <c r="B239" s="3"/>
      <c r="C239" s="4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2:14" ht="15">
      <c r="B240" s="3"/>
      <c r="C240" s="4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2:14" ht="15">
      <c r="B241" s="3"/>
      <c r="C241" s="4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2:14" ht="15">
      <c r="B242" s="3"/>
      <c r="C242" s="4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2:14" ht="15">
      <c r="B243" s="3"/>
      <c r="C243" s="4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2:14" ht="15">
      <c r="B244" s="3"/>
      <c r="C244" s="4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2:14" ht="15">
      <c r="B245" s="3"/>
      <c r="C245" s="4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2:14" ht="15">
      <c r="B246" s="3"/>
      <c r="C246" s="4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2:14" ht="15">
      <c r="B247" s="3"/>
      <c r="C247" s="4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2:14" ht="15">
      <c r="B248" s="3"/>
      <c r="C248" s="4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2:14" ht="15">
      <c r="B249" s="3"/>
      <c r="C249" s="4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2:14" ht="15">
      <c r="B250" s="3"/>
      <c r="C250" s="4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2:14" ht="15">
      <c r="B251" s="3"/>
      <c r="C251" s="4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2:14" ht="15">
      <c r="B252" s="3"/>
      <c r="C252" s="4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2:14" ht="15">
      <c r="B253" s="3"/>
      <c r="C253" s="4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2:14" ht="15">
      <c r="B254" s="3"/>
      <c r="C254" s="4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2:14" ht="15">
      <c r="B255" s="3"/>
      <c r="C255" s="4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2:14" ht="15">
      <c r="B256" s="3"/>
      <c r="C256" s="4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2:14" ht="15">
      <c r="B257" s="3"/>
      <c r="C257" s="4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2:14" ht="15">
      <c r="B258" s="3"/>
      <c r="C258" s="4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2:14" ht="15">
      <c r="B259" s="3"/>
      <c r="C259" s="4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2:14" ht="15">
      <c r="B260" s="3"/>
      <c r="C260" s="4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2:14" ht="15">
      <c r="B261" s="3"/>
      <c r="C261" s="4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2:14" ht="15">
      <c r="B262" s="3"/>
      <c r="C262" s="4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2:14" ht="15">
      <c r="B263" s="3"/>
      <c r="C263" s="4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2:14" ht="15">
      <c r="B264" s="3"/>
      <c r="C264" s="4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2:14" ht="15">
      <c r="B265" s="3"/>
      <c r="C265" s="4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2:14" ht="15">
      <c r="B266" s="3"/>
      <c r="C266" s="4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5:14" ht="15"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5:14" ht="15"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5:14" ht="15">
      <c r="E269" s="3"/>
      <c r="F269" s="3"/>
      <c r="G269" s="3"/>
      <c r="J269" s="3"/>
      <c r="K269" s="3"/>
      <c r="L269" s="3"/>
      <c r="M269" s="3"/>
      <c r="N269" s="3"/>
    </row>
    <row r="270" spans="5:14" ht="15">
      <c r="E270" s="3"/>
      <c r="F270" s="3"/>
      <c r="G270" s="3"/>
      <c r="J270" s="3"/>
      <c r="K270" s="3"/>
      <c r="L270" s="3"/>
      <c r="M270" s="3"/>
      <c r="N270" s="3"/>
    </row>
    <row r="271" spans="5:14" ht="15">
      <c r="E271" s="3"/>
      <c r="F271" s="3"/>
      <c r="G271" s="3"/>
      <c r="J271" s="3"/>
      <c r="K271" s="3"/>
      <c r="L271" s="3"/>
      <c r="M271" s="3"/>
      <c r="N271" s="3"/>
    </row>
    <row r="272" spans="5:14" ht="15">
      <c r="E272" s="3"/>
      <c r="F272" s="3"/>
      <c r="G272" s="3"/>
      <c r="J272" s="3"/>
      <c r="K272" s="3"/>
      <c r="L272" s="3"/>
      <c r="M272" s="3"/>
      <c r="N272" s="3"/>
    </row>
    <row r="273" spans="5:14" ht="15">
      <c r="E273" s="3"/>
      <c r="F273" s="3"/>
      <c r="G273" s="3"/>
      <c r="J273" s="3"/>
      <c r="K273" s="3"/>
      <c r="L273" s="3"/>
      <c r="M273" s="3"/>
      <c r="N273" s="3"/>
    </row>
    <row r="274" spans="5:14" ht="15">
      <c r="E274" s="3"/>
      <c r="F274" s="3"/>
      <c r="G274" s="3"/>
      <c r="J274" s="3"/>
      <c r="K274" s="3"/>
      <c r="L274" s="3"/>
      <c r="M274" s="3"/>
      <c r="N274" s="3"/>
    </row>
    <row r="275" spans="5:14" ht="15">
      <c r="E275" s="3"/>
      <c r="F275" s="3"/>
      <c r="G275" s="3"/>
      <c r="J275" s="3"/>
      <c r="K275" s="3"/>
      <c r="L275" s="3"/>
      <c r="M275" s="3"/>
      <c r="N275" s="3"/>
    </row>
    <row r="276" spans="5:14" ht="15">
      <c r="E276" s="3"/>
      <c r="F276" s="3"/>
      <c r="G276" s="3"/>
      <c r="J276" s="3"/>
      <c r="K276" s="3"/>
      <c r="L276" s="3"/>
      <c r="M276" s="3"/>
      <c r="N276" s="3"/>
    </row>
  </sheetData>
  <printOptions horizontalCentered="1"/>
  <pageMargins left="0.25" right="0.25" top="0.21" bottom="0.34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E31"/>
  <sheetViews>
    <sheetView workbookViewId="0" topLeftCell="A1">
      <selection activeCell="B16" sqref="B16"/>
    </sheetView>
  </sheetViews>
  <sheetFormatPr defaultColWidth="9.140625" defaultRowHeight="12.75"/>
  <cols>
    <col min="4" max="4" width="35.00390625" style="0" customWidth="1"/>
    <col min="5" max="5" width="38.140625" style="0" customWidth="1"/>
  </cols>
  <sheetData>
    <row r="4" ht="14.25">
      <c r="D4" s="44"/>
    </row>
    <row r="5" spans="3:4" ht="15">
      <c r="C5" s="54"/>
      <c r="D5" s="55" t="s">
        <v>205</v>
      </c>
    </row>
    <row r="6" ht="12.75">
      <c r="D6" t="s">
        <v>230</v>
      </c>
    </row>
    <row r="7" spans="3:4" ht="12.75">
      <c r="C7" s="54"/>
      <c r="D7" s="56" t="s">
        <v>231</v>
      </c>
    </row>
    <row r="9" spans="3:5" ht="12.75">
      <c r="C9" s="31" t="s">
        <v>211</v>
      </c>
      <c r="D9" s="32" t="s">
        <v>212</v>
      </c>
      <c r="E9" s="33" t="s">
        <v>190</v>
      </c>
    </row>
    <row r="10" spans="3:5" ht="12.75">
      <c r="C10" s="17"/>
      <c r="D10" s="17"/>
      <c r="E10" s="18"/>
    </row>
    <row r="11" spans="3:5" ht="15">
      <c r="C11" s="35">
        <v>1</v>
      </c>
      <c r="D11" s="17" t="s">
        <v>213</v>
      </c>
      <c r="E11" s="48" t="s">
        <v>232</v>
      </c>
    </row>
    <row r="12" spans="3:5" ht="15">
      <c r="C12" s="35"/>
      <c r="D12" s="17"/>
      <c r="E12" s="48" t="s">
        <v>233</v>
      </c>
    </row>
    <row r="13" spans="3:5" ht="15">
      <c r="C13" s="35"/>
      <c r="D13" s="17"/>
      <c r="E13" s="48" t="s">
        <v>234</v>
      </c>
    </row>
    <row r="14" spans="3:5" ht="15">
      <c r="C14" s="35"/>
      <c r="D14" s="17"/>
      <c r="E14" s="48"/>
    </row>
    <row r="15" spans="3:5" ht="15">
      <c r="C15" s="35">
        <v>2</v>
      </c>
      <c r="D15" s="17" t="s">
        <v>214</v>
      </c>
      <c r="E15" s="48" t="s">
        <v>215</v>
      </c>
    </row>
    <row r="16" spans="3:5" ht="12.75">
      <c r="C16" s="35"/>
      <c r="D16" s="17"/>
      <c r="E16" s="17" t="s">
        <v>216</v>
      </c>
    </row>
    <row r="17" spans="3:5" ht="12.75">
      <c r="C17" s="35"/>
      <c r="E17" s="49"/>
    </row>
    <row r="18" spans="3:5" ht="12.75">
      <c r="C18" s="35">
        <v>3</v>
      </c>
      <c r="D18" s="17" t="s">
        <v>217</v>
      </c>
      <c r="E18" s="50" t="s">
        <v>218</v>
      </c>
    </row>
    <row r="19" spans="3:5" ht="12.75">
      <c r="C19" s="35"/>
      <c r="D19" s="17"/>
      <c r="E19" s="50" t="s">
        <v>219</v>
      </c>
    </row>
    <row r="20" spans="3:5" ht="12.75">
      <c r="C20" s="35"/>
      <c r="D20" s="17"/>
      <c r="E20" s="50"/>
    </row>
    <row r="21" spans="3:5" ht="12.75">
      <c r="C21" s="35">
        <v>4</v>
      </c>
      <c r="D21" s="17" t="s">
        <v>220</v>
      </c>
      <c r="E21" s="50" t="s">
        <v>221</v>
      </c>
    </row>
    <row r="22" spans="3:5" ht="12.75">
      <c r="C22" s="35"/>
      <c r="D22" s="17"/>
      <c r="E22" s="51" t="s">
        <v>222</v>
      </c>
    </row>
    <row r="23" spans="3:5" ht="12.75">
      <c r="C23" s="35"/>
      <c r="D23" s="17"/>
      <c r="E23" s="52"/>
    </row>
    <row r="24" spans="3:5" ht="12.75">
      <c r="C24" s="35">
        <v>5</v>
      </c>
      <c r="D24" s="17" t="s">
        <v>223</v>
      </c>
      <c r="E24" s="34" t="s">
        <v>224</v>
      </c>
    </row>
    <row r="25" spans="3:5" ht="12.75">
      <c r="C25" s="35"/>
      <c r="D25" s="2"/>
      <c r="E25" s="17" t="s">
        <v>225</v>
      </c>
    </row>
    <row r="26" spans="3:5" ht="12.75">
      <c r="C26" s="35"/>
      <c r="D26" s="2"/>
      <c r="E26" s="17" t="s">
        <v>226</v>
      </c>
    </row>
    <row r="27" spans="3:5" ht="12.75">
      <c r="C27" s="35"/>
      <c r="D27" s="2"/>
      <c r="E27" s="17"/>
    </row>
    <row r="28" spans="3:5" ht="12.75">
      <c r="C28" s="35">
        <v>6</v>
      </c>
      <c r="D28" s="2" t="s">
        <v>227</v>
      </c>
      <c r="E28" s="17" t="s">
        <v>228</v>
      </c>
    </row>
    <row r="29" spans="3:5" ht="12.75">
      <c r="C29" s="35"/>
      <c r="D29" s="2"/>
      <c r="E29" s="17" t="s">
        <v>229</v>
      </c>
    </row>
    <row r="30" spans="3:5" ht="12.75">
      <c r="C30" s="35"/>
      <c r="D30" s="2"/>
      <c r="E30" s="17"/>
    </row>
    <row r="31" spans="3:5" ht="13.5" thickBot="1">
      <c r="C31" s="36"/>
      <c r="D31" s="37"/>
      <c r="E31" s="38"/>
    </row>
  </sheetData>
  <printOptions horizontalCentered="1"/>
  <pageMargins left="0.68" right="0.75" top="1.5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49"/>
  <sheetViews>
    <sheetView workbookViewId="0" topLeftCell="A1">
      <selection activeCell="B4" sqref="B4:H32"/>
    </sheetView>
  </sheetViews>
  <sheetFormatPr defaultColWidth="9.140625" defaultRowHeight="12.75"/>
  <cols>
    <col min="2" max="2" width="21.7109375" style="0" customWidth="1"/>
    <col min="3" max="3" width="3.57421875" style="0" customWidth="1"/>
    <col min="6" max="6" width="11.28125" style="0" customWidth="1"/>
  </cols>
  <sheetData>
    <row r="3" ht="13.5" thickBot="1"/>
    <row r="4" spans="1:8" ht="15">
      <c r="A4" s="57"/>
      <c r="B4" s="62" t="s">
        <v>189</v>
      </c>
      <c r="C4" s="63" t="s">
        <v>191</v>
      </c>
      <c r="D4" s="64" t="s">
        <v>205</v>
      </c>
      <c r="E4" s="63"/>
      <c r="F4" s="65"/>
      <c r="G4" s="65"/>
      <c r="H4" s="66"/>
    </row>
    <row r="5" spans="1:8" ht="15">
      <c r="A5" s="53"/>
      <c r="B5" s="67"/>
      <c r="C5" s="45"/>
      <c r="D5" s="45"/>
      <c r="E5" s="45"/>
      <c r="F5" s="43"/>
      <c r="G5" s="43"/>
      <c r="H5" s="68"/>
    </row>
    <row r="6" spans="1:8" ht="15">
      <c r="A6" s="53"/>
      <c r="B6" s="67" t="s">
        <v>190</v>
      </c>
      <c r="C6" s="45" t="s">
        <v>191</v>
      </c>
      <c r="D6" s="45" t="s">
        <v>242</v>
      </c>
      <c r="E6" s="45"/>
      <c r="F6" s="58"/>
      <c r="G6" s="43"/>
      <c r="H6" s="68"/>
    </row>
    <row r="7" spans="1:8" ht="15">
      <c r="A7" s="53"/>
      <c r="B7" s="67"/>
      <c r="C7" s="45"/>
      <c r="D7" s="45" t="s">
        <v>243</v>
      </c>
      <c r="E7" s="45"/>
      <c r="F7" s="58"/>
      <c r="G7" s="43"/>
      <c r="H7" s="68"/>
    </row>
    <row r="8" spans="1:8" ht="15">
      <c r="A8" s="53"/>
      <c r="B8" s="67"/>
      <c r="C8" s="45"/>
      <c r="D8" s="45"/>
      <c r="E8" s="45"/>
      <c r="F8" s="58"/>
      <c r="G8" s="43"/>
      <c r="H8" s="68"/>
    </row>
    <row r="9" spans="1:8" ht="15">
      <c r="A9" s="53"/>
      <c r="B9" s="67"/>
      <c r="C9" s="45"/>
      <c r="D9" s="45"/>
      <c r="E9" s="45"/>
      <c r="F9" s="43"/>
      <c r="G9" s="43"/>
      <c r="H9" s="68"/>
    </row>
    <row r="10" spans="1:8" ht="15">
      <c r="A10" s="53"/>
      <c r="B10" s="67" t="s">
        <v>192</v>
      </c>
      <c r="C10" s="45" t="s">
        <v>191</v>
      </c>
      <c r="D10" s="45" t="s">
        <v>198</v>
      </c>
      <c r="E10" s="45"/>
      <c r="F10" s="43"/>
      <c r="G10" s="43"/>
      <c r="H10" s="68"/>
    </row>
    <row r="11" spans="1:8" ht="15">
      <c r="A11" s="53"/>
      <c r="B11" s="67"/>
      <c r="C11" s="45"/>
      <c r="D11" s="45"/>
      <c r="E11" s="45"/>
      <c r="F11" s="43"/>
      <c r="G11" s="43"/>
      <c r="H11" s="68"/>
    </row>
    <row r="12" spans="1:8" ht="15">
      <c r="A12" s="53"/>
      <c r="B12" s="67" t="s">
        <v>199</v>
      </c>
      <c r="C12" s="45" t="s">
        <v>191</v>
      </c>
      <c r="D12" s="45" t="s">
        <v>250</v>
      </c>
      <c r="E12" s="45"/>
      <c r="F12" s="43"/>
      <c r="G12" s="43"/>
      <c r="H12" s="68"/>
    </row>
    <row r="13" spans="1:8" ht="15">
      <c r="A13" s="53"/>
      <c r="B13" s="67" t="s">
        <v>200</v>
      </c>
      <c r="C13" s="45"/>
      <c r="D13" s="45"/>
      <c r="E13" s="45"/>
      <c r="F13" s="43"/>
      <c r="G13" s="43"/>
      <c r="H13" s="68"/>
    </row>
    <row r="14" spans="1:8" ht="15">
      <c r="A14" s="53"/>
      <c r="B14" s="67"/>
      <c r="C14" s="45"/>
      <c r="D14" s="45"/>
      <c r="E14" s="45"/>
      <c r="F14" s="43"/>
      <c r="G14" s="43"/>
      <c r="H14" s="68"/>
    </row>
    <row r="15" spans="1:8" ht="15">
      <c r="A15" s="53"/>
      <c r="B15" s="67" t="s">
        <v>193</v>
      </c>
      <c r="C15" s="45" t="s">
        <v>191</v>
      </c>
      <c r="D15" s="45" t="s">
        <v>263</v>
      </c>
      <c r="E15" s="45"/>
      <c r="F15" s="43"/>
      <c r="G15" s="43"/>
      <c r="H15" s="68"/>
    </row>
    <row r="16" spans="1:8" ht="15">
      <c r="A16" s="53"/>
      <c r="B16" s="67"/>
      <c r="C16" s="45"/>
      <c r="D16" s="45"/>
      <c r="E16" s="45"/>
      <c r="F16" s="43"/>
      <c r="G16" s="43"/>
      <c r="H16" s="68"/>
    </row>
    <row r="17" spans="1:8" ht="15">
      <c r="A17" s="53"/>
      <c r="B17" s="67" t="s">
        <v>194</v>
      </c>
      <c r="C17" s="45" t="s">
        <v>191</v>
      </c>
      <c r="D17" s="45" t="s">
        <v>260</v>
      </c>
      <c r="E17" s="45"/>
      <c r="F17" s="43"/>
      <c r="G17" s="43"/>
      <c r="H17" s="68"/>
    </row>
    <row r="18" spans="1:8" ht="15">
      <c r="A18" s="53"/>
      <c r="B18" s="69"/>
      <c r="C18" s="41"/>
      <c r="D18" s="41"/>
      <c r="E18" s="41"/>
      <c r="F18" s="42"/>
      <c r="G18" s="42"/>
      <c r="H18" s="75"/>
    </row>
    <row r="19" spans="1:8" ht="15">
      <c r="A19" s="53"/>
      <c r="B19" s="67"/>
      <c r="C19" s="45"/>
      <c r="D19" s="45"/>
      <c r="E19" s="45"/>
      <c r="F19" s="43"/>
      <c r="G19" s="43"/>
      <c r="H19" s="68"/>
    </row>
    <row r="20" spans="1:8" ht="15">
      <c r="A20" s="53"/>
      <c r="B20" s="70" t="s">
        <v>195</v>
      </c>
      <c r="C20" s="45"/>
      <c r="D20" s="45"/>
      <c r="E20" s="45"/>
      <c r="F20" s="43"/>
      <c r="G20" s="43"/>
      <c r="H20" s="68"/>
    </row>
    <row r="21" spans="1:8" ht="15">
      <c r="A21" s="53"/>
      <c r="B21" s="67"/>
      <c r="C21" s="45"/>
      <c r="D21" s="45"/>
      <c r="E21" s="45"/>
      <c r="F21" s="43"/>
      <c r="G21" s="43"/>
      <c r="H21" s="68"/>
    </row>
    <row r="22" spans="1:8" ht="15">
      <c r="A22" s="53"/>
      <c r="B22" s="67" t="s">
        <v>201</v>
      </c>
      <c r="C22" s="45"/>
      <c r="D22" s="45"/>
      <c r="E22" s="45"/>
      <c r="F22" s="45">
        <f>SUM('SCHEDULE VIII &amp; IX - 06'!P8:P36)</f>
        <v>30824</v>
      </c>
      <c r="G22" s="43"/>
      <c r="H22" s="68"/>
    </row>
    <row r="23" spans="1:8" ht="15">
      <c r="A23" s="53"/>
      <c r="B23" s="67" t="s">
        <v>237</v>
      </c>
      <c r="C23" s="45"/>
      <c r="D23" s="45"/>
      <c r="E23" s="45"/>
      <c r="F23" s="41">
        <f>+F22*25%+0.5</f>
        <v>7706.5</v>
      </c>
      <c r="G23" s="45"/>
      <c r="H23" s="68"/>
    </row>
    <row r="24" spans="1:8" ht="15">
      <c r="A24" s="53"/>
      <c r="B24" s="67"/>
      <c r="C24" s="45"/>
      <c r="D24" s="45"/>
      <c r="E24" s="45"/>
      <c r="F24" s="45">
        <f>+F22-F23</f>
        <v>23117.5</v>
      </c>
      <c r="G24" s="45"/>
      <c r="H24" s="68"/>
    </row>
    <row r="25" spans="1:8" ht="15">
      <c r="A25" s="53"/>
      <c r="B25" s="67" t="s">
        <v>196</v>
      </c>
      <c r="C25" s="45"/>
      <c r="D25" s="45"/>
      <c r="E25" s="45"/>
      <c r="F25" s="41">
        <f>SUM('SCHEDULE VIII &amp; IX - 06'!M13:M22)</f>
        <v>24977.97</v>
      </c>
      <c r="G25" s="43"/>
      <c r="H25" s="68"/>
    </row>
    <row r="26" spans="1:8" ht="15">
      <c r="A26" s="53"/>
      <c r="B26" s="67"/>
      <c r="C26" s="45"/>
      <c r="D26" s="45"/>
      <c r="E26" s="45"/>
      <c r="F26" s="45">
        <f>+F24-F25</f>
        <v>-1860.4700000000012</v>
      </c>
      <c r="G26" s="43"/>
      <c r="H26" s="68"/>
    </row>
    <row r="27" spans="1:8" ht="15">
      <c r="A27" s="53"/>
      <c r="B27" s="67" t="s">
        <v>239</v>
      </c>
      <c r="C27" s="45"/>
      <c r="D27" s="45"/>
      <c r="E27" s="45"/>
      <c r="F27" s="45">
        <f>+F26</f>
        <v>-1860.4700000000012</v>
      </c>
      <c r="G27" s="43"/>
      <c r="H27" s="68"/>
    </row>
    <row r="28" spans="1:8" ht="15.75" thickBot="1">
      <c r="A28" s="53"/>
      <c r="B28" s="67" t="s">
        <v>202</v>
      </c>
      <c r="C28" s="45"/>
      <c r="D28" s="45"/>
      <c r="E28" s="45"/>
      <c r="F28" s="46" t="s">
        <v>187</v>
      </c>
      <c r="G28" s="60"/>
      <c r="H28" s="68"/>
    </row>
    <row r="29" spans="1:8" ht="15.75" thickTop="1">
      <c r="A29" s="53"/>
      <c r="B29" s="70"/>
      <c r="C29" s="45"/>
      <c r="D29" s="45"/>
      <c r="E29" s="45"/>
      <c r="F29" s="47"/>
      <c r="G29" s="43"/>
      <c r="H29" s="68"/>
    </row>
    <row r="30" spans="1:8" ht="15.75" thickBot="1">
      <c r="A30" s="53"/>
      <c r="B30" s="70" t="s">
        <v>197</v>
      </c>
      <c r="C30" s="45"/>
      <c r="D30" s="45"/>
      <c r="E30" s="45"/>
      <c r="F30" s="46" t="s">
        <v>187</v>
      </c>
      <c r="G30" s="43"/>
      <c r="H30" s="68"/>
    </row>
    <row r="31" spans="1:8" ht="13.5" thickTop="1">
      <c r="A31" s="53"/>
      <c r="B31" s="71"/>
      <c r="C31" s="2"/>
      <c r="D31" s="2"/>
      <c r="E31" s="2"/>
      <c r="F31" s="2"/>
      <c r="G31" s="43"/>
      <c r="H31" s="68"/>
    </row>
    <row r="32" spans="1:8" ht="13.5" thickBot="1">
      <c r="A32" s="20"/>
      <c r="B32" s="72"/>
      <c r="C32" s="37"/>
      <c r="D32" s="37"/>
      <c r="E32" s="37"/>
      <c r="F32" s="37"/>
      <c r="G32" s="73"/>
      <c r="H32" s="74"/>
    </row>
    <row r="33" spans="2:7" ht="15">
      <c r="B33" s="39"/>
      <c r="C33" s="39"/>
      <c r="D33" s="39"/>
      <c r="E33" s="39"/>
      <c r="F33" s="40"/>
      <c r="G33" s="40"/>
    </row>
    <row r="37" spans="2:7" ht="15">
      <c r="B37" s="59"/>
      <c r="C37" s="45"/>
      <c r="D37" s="45"/>
      <c r="E37" s="45"/>
      <c r="F37" s="43"/>
      <c r="G37" s="43"/>
    </row>
    <row r="38" spans="2:7" ht="15">
      <c r="B38" s="45"/>
      <c r="C38" s="45"/>
      <c r="D38" s="45"/>
      <c r="E38" s="45"/>
      <c r="F38" s="43"/>
      <c r="G38" s="43"/>
    </row>
    <row r="39" spans="2:7" ht="15">
      <c r="B39" s="45"/>
      <c r="C39" s="45"/>
      <c r="D39" s="45"/>
      <c r="E39" s="45"/>
      <c r="F39" s="45"/>
      <c r="G39" s="43"/>
    </row>
    <row r="40" spans="2:7" ht="15">
      <c r="B40" s="45"/>
      <c r="C40" s="45"/>
      <c r="D40" s="45"/>
      <c r="E40" s="45"/>
      <c r="F40" s="45"/>
      <c r="G40" s="45"/>
    </row>
    <row r="41" spans="2:7" ht="15">
      <c r="B41" s="45"/>
      <c r="C41" s="45"/>
      <c r="D41" s="45"/>
      <c r="E41" s="45"/>
      <c r="F41" s="45"/>
      <c r="G41" s="45"/>
    </row>
    <row r="42" spans="2:7" ht="15">
      <c r="B42" s="45"/>
      <c r="C42" s="45"/>
      <c r="D42" s="45"/>
      <c r="E42" s="45"/>
      <c r="F42" s="45"/>
      <c r="G42" s="43"/>
    </row>
    <row r="43" spans="2:7" ht="15">
      <c r="B43" s="45"/>
      <c r="C43" s="45"/>
      <c r="D43" s="45"/>
      <c r="E43" s="45"/>
      <c r="F43" s="45"/>
      <c r="G43" s="43"/>
    </row>
    <row r="44" spans="2:7" ht="15">
      <c r="B44" s="45"/>
      <c r="C44" s="45"/>
      <c r="D44" s="45"/>
      <c r="E44" s="45"/>
      <c r="F44" s="45"/>
      <c r="G44" s="43"/>
    </row>
    <row r="45" spans="2:7" ht="15">
      <c r="B45" s="45"/>
      <c r="C45" s="45"/>
      <c r="D45" s="45"/>
      <c r="E45" s="45"/>
      <c r="F45" s="47"/>
      <c r="G45" s="60"/>
    </row>
    <row r="46" spans="2:7" ht="15">
      <c r="B46" s="59"/>
      <c r="C46" s="45"/>
      <c r="D46" s="45"/>
      <c r="E46" s="45"/>
      <c r="F46" s="47"/>
      <c r="G46" s="43"/>
    </row>
    <row r="47" spans="2:7" ht="15">
      <c r="B47" s="59"/>
      <c r="C47" s="45"/>
      <c r="D47" s="45"/>
      <c r="E47" s="45"/>
      <c r="F47" s="47"/>
      <c r="G47" s="43"/>
    </row>
    <row r="48" spans="2:7" ht="12.75">
      <c r="B48" s="2"/>
      <c r="C48" s="2"/>
      <c r="D48" s="2"/>
      <c r="E48" s="2"/>
      <c r="F48" s="2"/>
      <c r="G48" s="2"/>
    </row>
    <row r="49" spans="2:7" ht="12.75">
      <c r="B49" s="2"/>
      <c r="C49" s="2"/>
      <c r="D49" s="2"/>
      <c r="E49" s="2"/>
      <c r="F49" s="2"/>
      <c r="G49" s="2"/>
    </row>
  </sheetData>
  <printOptions/>
  <pageMargins left="1.22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s.s.rane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yogita</dc:creator>
  <cp:keywords/>
  <dc:description/>
  <cp:lastModifiedBy>S S RANE</cp:lastModifiedBy>
  <cp:lastPrinted>2006-10-03T19:18:58Z</cp:lastPrinted>
  <dcterms:created xsi:type="dcterms:W3CDTF">1999-09-23T07:08:16Z</dcterms:created>
  <dcterms:modified xsi:type="dcterms:W3CDTF">2006-10-03T20:10:45Z</dcterms:modified>
  <cp:category/>
  <cp:version/>
  <cp:contentType/>
  <cp:contentStatus/>
</cp:coreProperties>
</file>